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codeName="DieseArbeitsmappe" defaultThemeVersion="166925"/>
  <mc:AlternateContent xmlns:mc="http://schemas.openxmlformats.org/markup-compatibility/2006">
    <mc:Choice Requires="x15">
      <x15ac:absPath xmlns:x15ac="http://schemas.microsoft.com/office/spreadsheetml/2010/11/ac" url="/Users/marc/Downloads/Notenrechner Projekt/"/>
    </mc:Choice>
  </mc:AlternateContent>
  <xr:revisionPtr revIDLastSave="0" documentId="13_ncr:1_{180E7C54-EB04-3D43-A82E-93574E1D4549}" xr6:coauthVersionLast="47" xr6:coauthVersionMax="47" xr10:uidLastSave="{00000000-0000-0000-0000-000000000000}"/>
  <bookViews>
    <workbookView xWindow="0" yWindow="500" windowWidth="28800" windowHeight="17500" xr2:uid="{B10312DF-A3FC-E54C-9266-9ED52273A4A9}"/>
  </bookViews>
  <sheets>
    <sheet name="BWL (PO 2024)" sheetId="1" r:id="rId1"/>
    <sheet name="Auwahllisten" sheetId="2" state="hidden" r:id="rId2"/>
    <sheet name="ECTS-Punkte" sheetId="3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1" i="1" l="1"/>
  <c r="G30" i="1"/>
  <c r="J30" i="1" s="1"/>
  <c r="G29" i="1"/>
  <c r="G28" i="1"/>
  <c r="J28" i="1" s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J15" i="1" s="1"/>
  <c r="G14" i="1"/>
  <c r="I14" i="1" s="1"/>
  <c r="G13" i="1"/>
  <c r="G12" i="1"/>
  <c r="J12" i="1" s="1"/>
  <c r="G11" i="1"/>
  <c r="J11" i="1" s="1"/>
  <c r="G10" i="1"/>
  <c r="J10" i="1" s="1"/>
  <c r="G9" i="1"/>
  <c r="J9" i="1" s="1"/>
  <c r="G8" i="1"/>
  <c r="J8" i="1" s="1"/>
  <c r="G7" i="1"/>
  <c r="J7" i="1" s="1"/>
  <c r="G6" i="1"/>
  <c r="I6" i="1" s="1"/>
  <c r="G5" i="1"/>
  <c r="J5" i="1" s="1"/>
  <c r="G4" i="1"/>
  <c r="J4" i="1" s="1"/>
  <c r="G3" i="1"/>
  <c r="J3" i="1" s="1"/>
  <c r="I31" i="1"/>
  <c r="J23" i="1"/>
  <c r="G2" i="1"/>
  <c r="J2" i="1" s="1"/>
  <c r="J29" i="1"/>
  <c r="I29" i="1"/>
  <c r="I13" i="1"/>
  <c r="I30" i="1" l="1"/>
  <c r="J24" i="1"/>
  <c r="J21" i="1"/>
  <c r="J20" i="1"/>
  <c r="J19" i="1"/>
  <c r="J17" i="1"/>
  <c r="J18" i="1"/>
  <c r="I16" i="1"/>
  <c r="J25" i="1"/>
  <c r="I28" i="1"/>
  <c r="I22" i="1"/>
  <c r="J27" i="1"/>
  <c r="J26" i="1"/>
  <c r="J31" i="1"/>
  <c r="I23" i="1"/>
  <c r="J22" i="1"/>
  <c r="I21" i="1"/>
  <c r="I20" i="1"/>
  <c r="I19" i="1"/>
  <c r="I18" i="1"/>
  <c r="I27" i="1"/>
  <c r="I26" i="1"/>
  <c r="I25" i="1"/>
  <c r="I24" i="1"/>
  <c r="I17" i="1"/>
  <c r="J16" i="1"/>
  <c r="I15" i="1"/>
  <c r="I12" i="1"/>
  <c r="J6" i="1"/>
  <c r="I9" i="1"/>
  <c r="I7" i="1"/>
  <c r="J14" i="1"/>
  <c r="I10" i="1"/>
  <c r="I11" i="1"/>
  <c r="J13" i="1"/>
  <c r="I8" i="1"/>
  <c r="I5" i="1"/>
  <c r="I4" i="1"/>
  <c r="I3" i="1"/>
  <c r="I2" i="1"/>
  <c r="G32" i="1"/>
  <c r="J32" i="1" l="1"/>
  <c r="I32" i="1"/>
  <c r="F32" i="1" l="1"/>
</calcChain>
</file>

<file path=xl/sharedStrings.xml><?xml version="1.0" encoding="utf-8"?>
<sst xmlns="http://schemas.openxmlformats.org/spreadsheetml/2006/main" count="456" uniqueCount="104">
  <si>
    <t>Modul</t>
  </si>
  <si>
    <t>Semester</t>
  </si>
  <si>
    <t>Gewicht</t>
  </si>
  <si>
    <t>Note</t>
  </si>
  <si>
    <t>Investition und Finanzierung</t>
  </si>
  <si>
    <t>Recht</t>
  </si>
  <si>
    <t>ECTS</t>
  </si>
  <si>
    <t>Grundlagen der Volkswirtschaftslehre II: Makroökonomie</t>
  </si>
  <si>
    <t>Grundlagen der Volkswirtschaftslehre I: Mikroökonomie</t>
  </si>
  <si>
    <t>Datum</t>
  </si>
  <si>
    <t>Prüfer</t>
  </si>
  <si>
    <t>Wirtschaftsinformatik</t>
  </si>
  <si>
    <t>Gesamtnote</t>
  </si>
  <si>
    <t>Spezialisierung 1 (1/3)</t>
  </si>
  <si>
    <t>Spezialisierung 2 (1/3)</t>
  </si>
  <si>
    <t>Spezialisierung 1 (2/3)</t>
  </si>
  <si>
    <t>Spezialisierung 2 (2/3)</t>
  </si>
  <si>
    <t>Spezialisierung 1 (3/3)</t>
  </si>
  <si>
    <t>Business Taxation I</t>
  </si>
  <si>
    <t>Digital Business I</t>
  </si>
  <si>
    <t>Business Taxation II</t>
  </si>
  <si>
    <t>Digital Business II</t>
  </si>
  <si>
    <t>Business Taxation III</t>
  </si>
  <si>
    <t>Digital Business III</t>
  </si>
  <si>
    <t>Kompetenzbereiche der Betriebswirtschaftslehre I</t>
  </si>
  <si>
    <t>Kompetenzbereiche der Betriebswirtschaftslehre II</t>
  </si>
  <si>
    <t>Vertiefung Kompetenzbereiche der Betriebswirtschaftslehre I</t>
  </si>
  <si>
    <t>Vertiefung Kompetenzbereiche der Betriebswirtschaftslehre II</t>
  </si>
  <si>
    <t>Kompetenzbereiche der Betriebswirtschaftslehre III</t>
  </si>
  <si>
    <t>Vertiefung Kompetenzbereiche der Betriebswirtschaftslehre III</t>
  </si>
  <si>
    <t>Anwendungsorientierte Vertiefung betriebswirtschaftlicher Kompetenzbereiche I</t>
  </si>
  <si>
    <t>Anwendungsorientierte Vertiefung betriebswirtschaftlicher Kompetenzbereiche II</t>
  </si>
  <si>
    <t>Anwendungsorientierte Vertiefung betriebswirtschaftlicher Kompetenzbereiche III</t>
  </si>
  <si>
    <t>Anwendungsorientierte Vertiefung betriebswirtschaftlicher Kompetenzbereiche IV</t>
  </si>
  <si>
    <t>Anwendungsorientierte Vertiefung betriebswirtschaftlicher Kompetenzbereiche V</t>
  </si>
  <si>
    <t>Anwendungsorientierte Vertiefung betriebswirtschaftlicher Kompetenzbereiche VI</t>
  </si>
  <si>
    <t>Einführung in die Informatik: Programmierung und Softwareentwicklung</t>
  </si>
  <si>
    <t>Internationales, europäisches und nationales Wirtschaftsrecht</t>
  </si>
  <si>
    <t>Europäisches Kartellrecht</t>
  </si>
  <si>
    <t>Insolvenzrecht</t>
  </si>
  <si>
    <t>Arbeitsrecht</t>
  </si>
  <si>
    <t>Öffentliches Wirtschaftsrecht</t>
  </si>
  <si>
    <t>Grundlagen der Wirtschaftspsychologie</t>
  </si>
  <si>
    <t>Wirtschafts- und Sozialstatistik</t>
  </si>
  <si>
    <t>Spezialisierung 2 (3/3)</t>
  </si>
  <si>
    <t>Wahlpool 1</t>
  </si>
  <si>
    <t>Wahlpool 2</t>
  </si>
  <si>
    <t>Wahlpool 3</t>
  </si>
  <si>
    <t>Wahlpool 4</t>
  </si>
  <si>
    <t>Wahlpool 5</t>
  </si>
  <si>
    <t>Wahlpool 6</t>
  </si>
  <si>
    <t>Abschlussmodul</t>
  </si>
  <si>
    <t>ECTS-Punkte</t>
  </si>
  <si>
    <t>Wasti e.V. übernimmt keine Haftung für ggf. falsche Berechnungen!</t>
  </si>
  <si>
    <t>Externes Rechnungswesen</t>
  </si>
  <si>
    <t>Grundlagen der Mathematik</t>
  </si>
  <si>
    <t>Grundlagen der Statistik</t>
  </si>
  <si>
    <t>Internes Rechnungswesen</t>
  </si>
  <si>
    <t>Marketing-Management</t>
  </si>
  <si>
    <t>Organizational Behavior and International Management</t>
  </si>
  <si>
    <t>Finance and Decisions</t>
  </si>
  <si>
    <t>Introduction to Econometrics</t>
  </si>
  <si>
    <t>Organization and Strategy</t>
  </si>
  <si>
    <t>Wahlpool 7</t>
  </si>
  <si>
    <t>Business Modelling</t>
  </si>
  <si>
    <t>Accounting and Controlling I</t>
  </si>
  <si>
    <t>Finance I</t>
  </si>
  <si>
    <t>Marketing, Management, and Innovation I</t>
  </si>
  <si>
    <t>Leadership, Human Resources, and International Management I</t>
  </si>
  <si>
    <t>Risk Management and Insurance I</t>
  </si>
  <si>
    <t>Strategic Management I</t>
  </si>
  <si>
    <t>Accounting and Controlling II</t>
  </si>
  <si>
    <t>Finance II</t>
  </si>
  <si>
    <t>Marketing, Management, and Innovation II</t>
  </si>
  <si>
    <t>Leadership, Human Resources, and International Management II</t>
  </si>
  <si>
    <t>Strategic Management II</t>
  </si>
  <si>
    <t>Risk Management and Insurance II</t>
  </si>
  <si>
    <t>Accounting and Controlling III</t>
  </si>
  <si>
    <t>Finance III</t>
  </si>
  <si>
    <t>Marketing, Management, and Innovation III</t>
  </si>
  <si>
    <t>Leadership, Human Resources, and International Management III</t>
  </si>
  <si>
    <t>Strategic Management III</t>
  </si>
  <si>
    <t>Risk Management and Insurance III</t>
  </si>
  <si>
    <t>Digitale Transformation</t>
  </si>
  <si>
    <t>Legitimacy and Responsibility</t>
  </si>
  <si>
    <t>Praxis des Managements</t>
  </si>
  <si>
    <t>Angewandte Theorie des Managements I</t>
  </si>
  <si>
    <t>Perspektiven und Profession der wirtschaftswissenschaftlichen Praxis I</t>
  </si>
  <si>
    <t>Angewandte Theorie des Managements II</t>
  </si>
  <si>
    <t>Perspektiven und Profession der wirtschaftswissenschaftlichen Praxis II</t>
  </si>
  <si>
    <t>Ausgewählte Aspekte der Informatik II</t>
  </si>
  <si>
    <t>Ausgewählte Aspekte der Informatik I</t>
  </si>
  <si>
    <t>Grundlagen der Kommunikationswissenschaft</t>
  </si>
  <si>
    <t>Ausgewählte Aspekte im Bereich der Kommunikationswissenschaft I</t>
  </si>
  <si>
    <t>Ausgewählte Aspekte im Bereich der Kommunikationswissenschaft II</t>
  </si>
  <si>
    <t>Handels- und Gesellschaftsrecht</t>
  </si>
  <si>
    <t>Ausgewählte Gebiete der Angewandten Statistik</t>
  </si>
  <si>
    <t>Ausgewählte Gebiete der statistischen Modellierung</t>
  </si>
  <si>
    <t>Internationale Wirtschaftsbeziehungen</t>
  </si>
  <si>
    <t>Geld, Kredit und Währung</t>
  </si>
  <si>
    <t>Finanzwissenschaft und Wirtschaftspolitik</t>
  </si>
  <si>
    <t>Vertiefung Wirtschaftspsychologie</t>
  </si>
  <si>
    <t>Betriebswirtschaftliche Forschung (Hauptseminar)</t>
  </si>
  <si>
    <t>Notenskala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</si>
</sst>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7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28306D"/>
        <bgColor indexed="64"/>
      </patternFill>
    </fill>
    <fill>
      <patternFill patternType="solid">
        <fgColor rgb="FFA9ACC5"/>
        <bgColor indexed="64"/>
      </patternFill>
    </fill>
    <fill>
      <patternFill patternType="solid">
        <fgColor rgb="FFD4D6E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4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0" fontId="2" fillId="3" borderId="0" xfId="0" applyFont="1" applyFill="1" applyAlignment="1" applyProtection="1">
      <alignment horizontal="center" vertical="center"/>
      <protection locked="0"/>
    </xf>
    <xf numFmtId="14" fontId="2" fillId="3" borderId="0" xfId="0" quotePrefix="1" applyNumberFormat="1" applyFont="1" applyFill="1" applyAlignment="1" applyProtection="1">
      <alignment horizontal="center" vertical="center"/>
      <protection locked="0"/>
    </xf>
    <xf numFmtId="0" fontId="2" fillId="3" borderId="0" xfId="0" applyFont="1" applyFill="1" applyAlignment="1" applyProtection="1">
      <alignment vertical="center"/>
      <protection locked="0"/>
    </xf>
    <xf numFmtId="14" fontId="2" fillId="3" borderId="0" xfId="0" applyNumberFormat="1" applyFont="1" applyFill="1" applyAlignment="1" applyProtection="1">
      <alignment horizontal="center" vertical="center"/>
      <protection locked="0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14" fontId="1" fillId="3" borderId="0" xfId="0" applyNumberFormat="1" applyFont="1" applyFill="1" applyAlignment="1">
      <alignment horizontal="center" vertical="center"/>
    </xf>
    <xf numFmtId="0" fontId="2" fillId="4" borderId="0" xfId="0" applyFont="1" applyFill="1" applyAlignment="1" applyProtection="1">
      <alignment horizontal="center" vertical="center"/>
      <protection locked="0"/>
    </xf>
    <xf numFmtId="14" fontId="2" fillId="4" borderId="0" xfId="0" applyNumberFormat="1" applyFont="1" applyFill="1" applyAlignment="1" applyProtection="1">
      <alignment horizontal="center" vertical="center"/>
      <protection locked="0"/>
    </xf>
    <xf numFmtId="0" fontId="2" fillId="4" borderId="0" xfId="0" applyFont="1" applyFill="1" applyAlignment="1" applyProtection="1">
      <alignment vertical="center" wrapText="1"/>
      <protection locked="0"/>
    </xf>
    <xf numFmtId="0" fontId="2" fillId="4" borderId="0" xfId="0" applyFont="1" applyFill="1" applyAlignment="1" applyProtection="1">
      <alignment vertical="center"/>
      <protection locked="0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 applyProtection="1">
      <alignment horizontal="center" vertical="center"/>
      <protection locked="0"/>
    </xf>
    <xf numFmtId="14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vertical="center"/>
      <protection locked="0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2" fillId="3" borderId="0" xfId="0" applyNumberFormat="1" applyFont="1" applyFill="1" applyAlignment="1" applyProtection="1">
      <alignment horizontal="center" vertical="center"/>
      <protection locked="0"/>
    </xf>
    <xf numFmtId="164" fontId="2" fillId="4" borderId="0" xfId="0" applyNumberFormat="1" applyFont="1" applyFill="1" applyAlignment="1" applyProtection="1">
      <alignment horizontal="center" vertical="center"/>
      <protection locked="0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1" fillId="3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4" fontId="2" fillId="3" borderId="0" xfId="0" applyNumberFormat="1" applyFont="1" applyFill="1" applyAlignment="1" applyProtection="1">
      <alignment horizontal="center" vertical="center"/>
      <protection locked="0"/>
    </xf>
    <xf numFmtId="4" fontId="2" fillId="4" borderId="0" xfId="0" applyNumberFormat="1" applyFont="1" applyFill="1" applyAlignment="1" applyProtection="1">
      <alignment horizontal="center" vertical="center"/>
      <protection locked="0"/>
    </xf>
    <xf numFmtId="4" fontId="2" fillId="4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18">
    <dxf>
      <font>
        <color rgb="FF9C0006"/>
      </font>
    </dxf>
    <dxf>
      <font>
        <color rgb="FF9C0006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dd/mm/yyyy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D4D6E2"/>
      <color rgb="FFA9ACC5"/>
      <color rgb="FF28306D"/>
      <color rgb="FF7E83A7"/>
      <color rgb="FF9199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690107</xdr:colOff>
      <xdr:row>1</xdr:row>
      <xdr:rowOff>0</xdr:rowOff>
    </xdr:from>
    <xdr:to>
      <xdr:col>10</xdr:col>
      <xdr:colOff>0</xdr:colOff>
      <xdr:row>8</xdr:row>
      <xdr:rowOff>85500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8A3193AA-E456-4467-BB21-13DCA1FDC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732" y="244929"/>
          <a:ext cx="1800000" cy="18000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57E4C7-E04C-1E45-8DBA-A314315E2E3D}" name="Tabelle1" displayName="Tabelle1" ref="A1:G32" headerRowDxfId="17" dataDxfId="16" totalsRowDxfId="15">
  <tableColumns count="7">
    <tableColumn id="1" xr3:uid="{79A8D6AC-3D5E-6B41-8DE2-41A5351D230B}" name="Modul" totalsRowLabel="Ergebnis" dataDxfId="14" totalsRowDxfId="13"/>
    <tableColumn id="2" xr3:uid="{F855F6E4-46A2-E74F-8D64-8362FD348898}" name="Semester" dataDxfId="12" totalsRowDxfId="11"/>
    <tableColumn id="3" xr3:uid="{05031BB4-3EA7-D648-8FB7-B12F5A7E0111}" name="Datum" dataDxfId="10" totalsRowDxfId="9"/>
    <tableColumn id="4" xr3:uid="{84410546-EDD8-4145-8F53-EBBBCF8044EC}" name="Prüfer" dataDxfId="8" totalsRowDxfId="7"/>
    <tableColumn id="5" xr3:uid="{C3AE18B2-F313-F845-9CB5-D7437F5040EA}" name="Gewicht" dataDxfId="6" totalsRowDxfId="5"/>
    <tableColumn id="7" xr3:uid="{23B4E67D-FE6C-3647-A4C9-8F48BDBD149C}" name="Note" dataDxfId="4"/>
    <tableColumn id="8" xr3:uid="{68CA3BEB-8511-B44C-9ACF-A707F52B0D46}" name="ECTS" totalsRowFunction="sum" dataDxfId="3" totalsRowDxfId="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37D53-B842-AB44-BBDB-2DCF219F08F1}">
  <sheetPr codeName="Tabelle1"/>
  <dimension ref="A1:J34"/>
  <sheetViews>
    <sheetView showGridLines="0" tabSelected="1" zoomScale="140" zoomScaleNormal="140" workbookViewId="0">
      <selection activeCell="D5" sqref="D5"/>
    </sheetView>
  </sheetViews>
  <sheetFormatPr baseColWidth="10" defaultColWidth="10.83203125" defaultRowHeight="20" customHeight="1" x14ac:dyDescent="0.2"/>
  <cols>
    <col min="1" max="1" width="50.6640625" style="1" bestFit="1" customWidth="1"/>
    <col min="2" max="2" width="10.83203125" style="26"/>
    <col min="3" max="3" width="10.83203125" style="27"/>
    <col min="4" max="4" width="14.6640625" style="1" bestFit="1" customWidth="1"/>
    <col min="5" max="5" width="7.83203125" style="26" bestFit="1" customWidth="1"/>
    <col min="6" max="6" width="13.1640625" style="28" customWidth="1"/>
    <col min="7" max="7" width="7.6640625" style="26" customWidth="1"/>
    <col min="8" max="16384" width="10.83203125" style="1"/>
  </cols>
  <sheetData>
    <row r="1" spans="1:10" ht="20" customHeight="1" thickBot="1" x14ac:dyDescent="0.25">
      <c r="A1" s="4" t="s">
        <v>0</v>
      </c>
      <c r="B1" s="5" t="s">
        <v>1</v>
      </c>
      <c r="C1" s="6" t="s">
        <v>9</v>
      </c>
      <c r="D1" s="7" t="s">
        <v>10</v>
      </c>
      <c r="E1" s="7" t="s">
        <v>2</v>
      </c>
      <c r="F1" s="8" t="s">
        <v>3</v>
      </c>
      <c r="G1" s="7" t="s">
        <v>6</v>
      </c>
    </row>
    <row r="2" spans="1:10" ht="20" customHeight="1" thickTop="1" x14ac:dyDescent="0.2">
      <c r="A2" s="37" t="s">
        <v>54</v>
      </c>
      <c r="B2" s="9"/>
      <c r="C2" s="10"/>
      <c r="D2" s="11"/>
      <c r="E2" s="33">
        <v>0.5</v>
      </c>
      <c r="F2" s="39"/>
      <c r="G2" s="33" t="str">
        <f>IF(Tabelle1[[#This Row],[Note]]="","",IF(Tabelle1[[#This Row],[Note]]=5,0,VLOOKUP(Tabelle1[[#This Row],[Modul]],'ECTS-Punkte'!$A$2:$B$81,2,FALSE)))</f>
        <v/>
      </c>
      <c r="I2" s="24">
        <f>IF(Tabelle1[[#This Row],[Note]]="",0,Tabelle1[[#This Row],[Gewicht]]*Tabelle1[[#This Row],[Note]]*Tabelle1[[#This Row],[ECTS]])</f>
        <v>0</v>
      </c>
      <c r="J2" s="24">
        <f>IF(Tabelle1[[#This Row],[Note]]="",0,Tabelle1[[#This Row],[Gewicht]]*Tabelle1[[#This Row],[ECTS]])</f>
        <v>0</v>
      </c>
    </row>
    <row r="3" spans="1:10" ht="20" customHeight="1" x14ac:dyDescent="0.2">
      <c r="A3" s="38" t="s">
        <v>55</v>
      </c>
      <c r="B3" s="16"/>
      <c r="C3" s="17"/>
      <c r="D3" s="18"/>
      <c r="E3" s="34">
        <v>0.5</v>
      </c>
      <c r="F3" s="40"/>
      <c r="G3" s="34" t="str">
        <f>IF(Tabelle1[[#This Row],[Note]]="","",IF(Tabelle1[[#This Row],[Note]]=5,0,VLOOKUP(Tabelle1[[#This Row],[Modul]],'ECTS-Punkte'!$A$2:$B$81,2,FALSE)))</f>
        <v/>
      </c>
      <c r="I3" s="24">
        <f>IF(Tabelle1[[#This Row],[Note]]="",0,Tabelle1[[#This Row],[Gewicht]]*Tabelle1[[#This Row],[Note]]*Tabelle1[[#This Row],[ECTS]])</f>
        <v>0</v>
      </c>
      <c r="J3" s="24">
        <f>IF(Tabelle1[[#This Row],[Note]]="",0,Tabelle1[[#This Row],[Gewicht]]*Tabelle1[[#This Row],[ECTS]])</f>
        <v>0</v>
      </c>
    </row>
    <row r="4" spans="1:10" ht="20" customHeight="1" x14ac:dyDescent="0.2">
      <c r="A4" s="37" t="s">
        <v>4</v>
      </c>
      <c r="B4" s="9"/>
      <c r="C4" s="12"/>
      <c r="D4" s="11"/>
      <c r="E4" s="33">
        <v>0.5</v>
      </c>
      <c r="F4" s="39"/>
      <c r="G4" s="33" t="str">
        <f>IF(Tabelle1[[#This Row],[Note]]="","",IF(Tabelle1[[#This Row],[Note]]=5,0,VLOOKUP(Tabelle1[[#This Row],[Modul]],'ECTS-Punkte'!$A$2:$B$81,2,FALSE)))</f>
        <v/>
      </c>
      <c r="I4" s="24">
        <f>IF(Tabelle1[[#This Row],[Note]]="",0,Tabelle1[[#This Row],[Gewicht]]*Tabelle1[[#This Row],[Note]]*Tabelle1[[#This Row],[ECTS]])</f>
        <v>0</v>
      </c>
      <c r="J4" s="24">
        <f>IF(Tabelle1[[#This Row],[Note]]="",0,Tabelle1[[#This Row],[Gewicht]]*Tabelle1[[#This Row],[ECTS]])</f>
        <v>0</v>
      </c>
    </row>
    <row r="5" spans="1:10" ht="20" customHeight="1" x14ac:dyDescent="0.2">
      <c r="A5" s="38" t="s">
        <v>56</v>
      </c>
      <c r="B5" s="16"/>
      <c r="C5" s="17"/>
      <c r="D5" s="19"/>
      <c r="E5" s="34">
        <v>0.5</v>
      </c>
      <c r="F5" s="40"/>
      <c r="G5" s="34" t="str">
        <f>IF(Tabelle1[[#This Row],[Note]]="","",IF(Tabelle1[[#This Row],[Note]]=5,0,VLOOKUP(Tabelle1[[#This Row],[Modul]],'ECTS-Punkte'!$A$2:$B$81,2,FALSE)))</f>
        <v/>
      </c>
      <c r="I5" s="24">
        <f>IF(Tabelle1[[#This Row],[Note]]="",0,Tabelle1[[#This Row],[Gewicht]]*Tabelle1[[#This Row],[Note]]*Tabelle1[[#This Row],[ECTS]])</f>
        <v>0</v>
      </c>
      <c r="J5" s="24">
        <f>IF(Tabelle1[[#This Row],[Note]]="",0,Tabelle1[[#This Row],[Gewicht]]*Tabelle1[[#This Row],[ECTS]])</f>
        <v>0</v>
      </c>
    </row>
    <row r="6" spans="1:10" ht="20" customHeight="1" x14ac:dyDescent="0.2">
      <c r="A6" s="37" t="s">
        <v>8</v>
      </c>
      <c r="B6" s="9"/>
      <c r="C6" s="12"/>
      <c r="D6" s="11"/>
      <c r="E6" s="33">
        <v>0.5</v>
      </c>
      <c r="F6" s="39"/>
      <c r="G6" s="33" t="str">
        <f>IF(Tabelle1[[#This Row],[Note]]="","",IF(Tabelle1[[#This Row],[Note]]=5,0,VLOOKUP(Tabelle1[[#This Row],[Modul]],'ECTS-Punkte'!$A$2:$B$81,2,FALSE)))</f>
        <v/>
      </c>
      <c r="I6" s="24">
        <f>IF(Tabelle1[[#This Row],[Note]]="",0,Tabelle1[[#This Row],[Gewicht]]*Tabelle1[[#This Row],[Note]]*Tabelle1[[#This Row],[ECTS]])</f>
        <v>0</v>
      </c>
      <c r="J6" s="24">
        <f>IF(Tabelle1[[#This Row],[Note]]="",0,Tabelle1[[#This Row],[Gewicht]]*Tabelle1[[#This Row],[ECTS]])</f>
        <v>0</v>
      </c>
    </row>
    <row r="7" spans="1:10" ht="20" customHeight="1" x14ac:dyDescent="0.2">
      <c r="A7" s="38" t="s">
        <v>57</v>
      </c>
      <c r="B7" s="16"/>
      <c r="C7" s="17"/>
      <c r="D7" s="19"/>
      <c r="E7" s="34">
        <v>0.5</v>
      </c>
      <c r="F7" s="40"/>
      <c r="G7" s="34" t="str">
        <f>IF(Tabelle1[[#This Row],[Note]]="","",IF(Tabelle1[[#This Row],[Note]]=5,0,VLOOKUP(Tabelle1[[#This Row],[Modul]],'ECTS-Punkte'!$A$2:$B$81,2,FALSE)))</f>
        <v/>
      </c>
      <c r="I7" s="24">
        <f>IF(Tabelle1[[#This Row],[Note]]="",0,Tabelle1[[#This Row],[Gewicht]]*Tabelle1[[#This Row],[Note]]*Tabelle1[[#This Row],[ECTS]])</f>
        <v>0</v>
      </c>
      <c r="J7" s="24">
        <f>IF(Tabelle1[[#This Row],[Note]]="",0,Tabelle1[[#This Row],[Gewicht]]*Tabelle1[[#This Row],[ECTS]])</f>
        <v>0</v>
      </c>
    </row>
    <row r="8" spans="1:10" ht="20" customHeight="1" x14ac:dyDescent="0.2">
      <c r="A8" s="37" t="s">
        <v>58</v>
      </c>
      <c r="B8" s="9"/>
      <c r="C8" s="12"/>
      <c r="D8" s="11"/>
      <c r="E8" s="33">
        <v>0.5</v>
      </c>
      <c r="F8" s="39"/>
      <c r="G8" s="33" t="str">
        <f>IF(Tabelle1[[#This Row],[Note]]="","",IF(Tabelle1[[#This Row],[Note]]=5,0,VLOOKUP(Tabelle1[[#This Row],[Modul]],'ECTS-Punkte'!$A$2:$B$81,2,FALSE)))</f>
        <v/>
      </c>
      <c r="I8" s="24">
        <f>IF(Tabelle1[[#This Row],[Note]]="",0,Tabelle1[[#This Row],[Gewicht]]*Tabelle1[[#This Row],[Note]]*Tabelle1[[#This Row],[ECTS]])</f>
        <v>0</v>
      </c>
      <c r="J8" s="24">
        <f>IF(Tabelle1[[#This Row],[Note]]="",0,Tabelle1[[#This Row],[Gewicht]]*Tabelle1[[#This Row],[ECTS]])</f>
        <v>0</v>
      </c>
    </row>
    <row r="9" spans="1:10" ht="20" customHeight="1" x14ac:dyDescent="0.2">
      <c r="A9" s="38" t="s">
        <v>5</v>
      </c>
      <c r="B9" s="16"/>
      <c r="C9" s="17"/>
      <c r="D9" s="19"/>
      <c r="E9" s="34">
        <v>0.5</v>
      </c>
      <c r="F9" s="40"/>
      <c r="G9" s="34" t="str">
        <f>IF(Tabelle1[[#This Row],[Note]]="","",IF(Tabelle1[[#This Row],[Note]]=5,0,VLOOKUP(Tabelle1[[#This Row],[Modul]],'ECTS-Punkte'!$A$2:$B$81,2,FALSE)))</f>
        <v/>
      </c>
      <c r="I9" s="24">
        <f>IF(Tabelle1[[#This Row],[Note]]="",0,Tabelle1[[#This Row],[Gewicht]]*Tabelle1[[#This Row],[Note]]*Tabelle1[[#This Row],[ECTS]])</f>
        <v>0</v>
      </c>
      <c r="J9" s="24">
        <f>IF(Tabelle1[[#This Row],[Note]]="",0,Tabelle1[[#This Row],[Gewicht]]*Tabelle1[[#This Row],[ECTS]])</f>
        <v>0</v>
      </c>
    </row>
    <row r="10" spans="1:10" ht="20" customHeight="1" x14ac:dyDescent="0.2">
      <c r="A10" s="37" t="s">
        <v>7</v>
      </c>
      <c r="B10" s="9"/>
      <c r="C10" s="12"/>
      <c r="D10" s="11"/>
      <c r="E10" s="33">
        <v>0.5</v>
      </c>
      <c r="F10" s="39"/>
      <c r="G10" s="33" t="str">
        <f>IF(Tabelle1[[#This Row],[Note]]="","",IF(Tabelle1[[#This Row],[Note]]=5,0,VLOOKUP(Tabelle1[[#This Row],[Modul]],'ECTS-Punkte'!$A$2:$B$81,2,FALSE)))</f>
        <v/>
      </c>
      <c r="I10" s="24">
        <f>IF(Tabelle1[[#This Row],[Note]]="",0,Tabelle1[[#This Row],[Gewicht]]*Tabelle1[[#This Row],[Note]]*Tabelle1[[#This Row],[ECTS]])</f>
        <v>0</v>
      </c>
      <c r="J10" s="24">
        <f>IF(Tabelle1[[#This Row],[Note]]="",0,Tabelle1[[#This Row],[Gewicht]]*Tabelle1[[#This Row],[ECTS]])</f>
        <v>0</v>
      </c>
    </row>
    <row r="11" spans="1:10" ht="20" customHeight="1" x14ac:dyDescent="0.2">
      <c r="A11" s="38" t="s">
        <v>59</v>
      </c>
      <c r="B11" s="16"/>
      <c r="C11" s="17"/>
      <c r="D11" s="19"/>
      <c r="E11" s="34">
        <v>0.5</v>
      </c>
      <c r="F11" s="40"/>
      <c r="G11" s="34" t="str">
        <f>IF(Tabelle1[[#This Row],[Note]]="","",IF(Tabelle1[[#This Row],[Note]]=5,0,VLOOKUP(Tabelle1[[#This Row],[Modul]],'ECTS-Punkte'!$A$2:$B$81,2,FALSE)))</f>
        <v/>
      </c>
      <c r="I11" s="24">
        <f>IF(Tabelle1[[#This Row],[Note]]="",0,Tabelle1[[#This Row],[Gewicht]]*Tabelle1[[#This Row],[Note]]*Tabelle1[[#This Row],[ECTS]])</f>
        <v>0</v>
      </c>
      <c r="J11" s="24">
        <f>IF(Tabelle1[[#This Row],[Note]]="",0,Tabelle1[[#This Row],[Gewicht]]*Tabelle1[[#This Row],[ECTS]])</f>
        <v>0</v>
      </c>
    </row>
    <row r="12" spans="1:10" ht="20" customHeight="1" x14ac:dyDescent="0.2">
      <c r="A12" s="37" t="s">
        <v>60</v>
      </c>
      <c r="B12" s="9"/>
      <c r="C12" s="12"/>
      <c r="D12" s="11"/>
      <c r="E12" s="33">
        <v>0.5</v>
      </c>
      <c r="F12" s="39"/>
      <c r="G12" s="33" t="str">
        <f>IF(Tabelle1[[#This Row],[Note]]="","",IF(Tabelle1[[#This Row],[Note]]=5,0,VLOOKUP(Tabelle1[[#This Row],[Modul]],'ECTS-Punkte'!$A$2:$B$81,2,FALSE)))</f>
        <v/>
      </c>
      <c r="I12" s="24">
        <f>IF(Tabelle1[[#This Row],[Note]]="",0,Tabelle1[[#This Row],[Gewicht]]*Tabelle1[[#This Row],[Note]]*Tabelle1[[#This Row],[ECTS]])</f>
        <v>0</v>
      </c>
      <c r="J12" s="24">
        <f>IF(Tabelle1[[#This Row],[Note]]="",0,Tabelle1[[#This Row],[Gewicht]]*Tabelle1[[#This Row],[ECTS]])</f>
        <v>0</v>
      </c>
    </row>
    <row r="13" spans="1:10" ht="20" customHeight="1" x14ac:dyDescent="0.2">
      <c r="A13" s="38" t="s">
        <v>11</v>
      </c>
      <c r="B13" s="16"/>
      <c r="C13" s="17"/>
      <c r="D13" s="19"/>
      <c r="E13" s="34">
        <v>0.5</v>
      </c>
      <c r="F13" s="40"/>
      <c r="G13" s="34" t="str">
        <f>IF(Tabelle1[[#This Row],[Note]]="","",IF(Tabelle1[[#This Row],[Note]]=5,0,VLOOKUP(Tabelle1[[#This Row],[Modul]],'ECTS-Punkte'!$A$2:$B$81,2,FALSE)))</f>
        <v/>
      </c>
      <c r="I13" s="24">
        <f>IF(Tabelle1[[#This Row],[Note]]="",0,Tabelle1[[#This Row],[Gewicht]]*Tabelle1[[#This Row],[Note]]*Tabelle1[[#This Row],[ECTS]])</f>
        <v>0</v>
      </c>
      <c r="J13" s="24">
        <f>IF(Tabelle1[[#This Row],[Note]]="",0,Tabelle1[[#This Row],[Gewicht]]*Tabelle1[[#This Row],[ECTS]])</f>
        <v>0</v>
      </c>
    </row>
    <row r="14" spans="1:10" ht="20" customHeight="1" x14ac:dyDescent="0.2">
      <c r="A14" s="37" t="s">
        <v>61</v>
      </c>
      <c r="B14" s="9"/>
      <c r="C14" s="12"/>
      <c r="D14" s="11"/>
      <c r="E14" s="33">
        <v>0.5</v>
      </c>
      <c r="F14" s="39"/>
      <c r="G14" s="33" t="str">
        <f>IF(Tabelle1[[#This Row],[Note]]="","",IF(Tabelle1[[#This Row],[Note]]=5,0,VLOOKUP(Tabelle1[[#This Row],[Modul]],'ECTS-Punkte'!$A$2:$B$81,2,FALSE)))</f>
        <v/>
      </c>
      <c r="I14" s="24">
        <f>IF(Tabelle1[[#This Row],[Note]]="",0,Tabelle1[[#This Row],[Gewicht]]*Tabelle1[[#This Row],[Note]]*Tabelle1[[#This Row],[ECTS]])</f>
        <v>0</v>
      </c>
      <c r="J14" s="24">
        <f>IF(Tabelle1[[#This Row],[Note]]="",0,Tabelle1[[#This Row],[Gewicht]]*Tabelle1[[#This Row],[ECTS]])</f>
        <v>0</v>
      </c>
    </row>
    <row r="15" spans="1:10" ht="20" customHeight="1" x14ac:dyDescent="0.2">
      <c r="A15" s="38" t="s">
        <v>62</v>
      </c>
      <c r="B15" s="16"/>
      <c r="C15" s="17"/>
      <c r="D15" s="19"/>
      <c r="E15" s="34">
        <v>0.5</v>
      </c>
      <c r="F15" s="40"/>
      <c r="G15" s="34" t="str">
        <f>IF(Tabelle1[[#This Row],[Note]]="","",IF(Tabelle1[[#This Row],[Note]]=5,0,VLOOKUP(Tabelle1[[#This Row],[Modul]],'ECTS-Punkte'!$A$2:$B$81,2,FALSE)))</f>
        <v/>
      </c>
      <c r="I15" s="24">
        <f>IF(Tabelle1[[#This Row],[Note]]="",0,Tabelle1[[#This Row],[Gewicht]]*Tabelle1[[#This Row],[Note]]*Tabelle1[[#This Row],[ECTS]])</f>
        <v>0</v>
      </c>
      <c r="J15" s="24">
        <f>IF(Tabelle1[[#This Row],[Note]]="",0,Tabelle1[[#This Row],[Gewicht]]*Tabelle1[[#This Row],[ECTS]])</f>
        <v>0</v>
      </c>
    </row>
    <row r="16" spans="1:10" ht="20" customHeight="1" x14ac:dyDescent="0.2">
      <c r="A16" s="37" t="s">
        <v>64</v>
      </c>
      <c r="B16" s="9"/>
      <c r="C16" s="12"/>
      <c r="D16" s="11"/>
      <c r="E16" s="33">
        <v>1</v>
      </c>
      <c r="F16" s="39"/>
      <c r="G16" s="33" t="str">
        <f>IF(Tabelle1[[#This Row],[Note]]="","",IF(Tabelle1[[#This Row],[Note]]=5,0,VLOOKUP(Tabelle1[[#This Row],[Modul]],'ECTS-Punkte'!$A$2:$B$81,2,FALSE)))</f>
        <v/>
      </c>
      <c r="I16" s="24">
        <f>IF(Tabelle1[[#This Row],[Note]]="",0,Tabelle1[[#This Row],[Gewicht]]*Tabelle1[[#This Row],[Note]]*Tabelle1[[#This Row],[ECTS]])</f>
        <v>0</v>
      </c>
      <c r="J16" s="24">
        <f>IF(Tabelle1[[#This Row],[Note]]="",0,Tabelle1[[#This Row],[Gewicht]]*Tabelle1[[#This Row],[ECTS]])</f>
        <v>0</v>
      </c>
    </row>
    <row r="17" spans="1:10" ht="20" customHeight="1" x14ac:dyDescent="0.2">
      <c r="A17" s="19" t="s">
        <v>13</v>
      </c>
      <c r="B17" s="16"/>
      <c r="C17" s="17"/>
      <c r="D17" s="19"/>
      <c r="E17" s="34">
        <v>1</v>
      </c>
      <c r="F17" s="40"/>
      <c r="G17" s="34" t="str">
        <f>IF(Tabelle1[[#This Row],[Note]]="","",IF(Tabelle1[[#This Row],[Note]]=5,0,VLOOKUP(Tabelle1[[#This Row],[Modul]],'ECTS-Punkte'!$A$2:$B$81,2,FALSE)))</f>
        <v/>
      </c>
      <c r="I17" s="24">
        <f>IF(Tabelle1[[#This Row],[Note]]="",0,Tabelle1[[#This Row],[Gewicht]]*Tabelle1[[#This Row],[Note]]*Tabelle1[[#This Row],[ECTS]])</f>
        <v>0</v>
      </c>
      <c r="J17" s="24">
        <f>IF(Tabelle1[[#This Row],[Note]]="",0,Tabelle1[[#This Row],[Gewicht]]*Tabelle1[[#This Row],[ECTS]])</f>
        <v>0</v>
      </c>
    </row>
    <row r="18" spans="1:10" ht="20" customHeight="1" x14ac:dyDescent="0.2">
      <c r="A18" s="11" t="s">
        <v>15</v>
      </c>
      <c r="B18" s="9"/>
      <c r="C18" s="31"/>
      <c r="D18" s="11"/>
      <c r="E18" s="33">
        <v>1</v>
      </c>
      <c r="F18" s="39"/>
      <c r="G18" s="33" t="str">
        <f>IF(Tabelle1[[#This Row],[Note]]="","",IF(Tabelle1[[#This Row],[Note]]=5,0,VLOOKUP(Tabelle1[[#This Row],[Modul]],'ECTS-Punkte'!$A$2:$B$81,2,FALSE)))</f>
        <v/>
      </c>
      <c r="I18" s="24">
        <f>IF(Tabelle1[[#This Row],[Note]]="",0,Tabelle1[[#This Row],[Gewicht]]*Tabelle1[[#This Row],[Note]]*Tabelle1[[#This Row],[ECTS]])</f>
        <v>0</v>
      </c>
      <c r="J18" s="24">
        <f>IF(Tabelle1[[#This Row],[Note]]="",0,Tabelle1[[#This Row],[Gewicht]]*Tabelle1[[#This Row],[ECTS]])</f>
        <v>0</v>
      </c>
    </row>
    <row r="19" spans="1:10" ht="20" customHeight="1" x14ac:dyDescent="0.2">
      <c r="A19" s="19" t="s">
        <v>17</v>
      </c>
      <c r="B19" s="16"/>
      <c r="C19" s="32"/>
      <c r="D19" s="19"/>
      <c r="E19" s="34">
        <v>1</v>
      </c>
      <c r="F19" s="40"/>
      <c r="G19" s="34" t="str">
        <f>IF(Tabelle1[[#This Row],[Note]]="","",IF(Tabelle1[[#This Row],[Note]]=5,0,VLOOKUP(Tabelle1[[#This Row],[Modul]],'ECTS-Punkte'!$A$2:$B$81,2,FALSE)))</f>
        <v/>
      </c>
      <c r="I19" s="24">
        <f>IF(Tabelle1[[#This Row],[Note]]="",0,Tabelle1[[#This Row],[Gewicht]]*Tabelle1[[#This Row],[Note]]*Tabelle1[[#This Row],[ECTS]])</f>
        <v>0</v>
      </c>
      <c r="J19" s="24">
        <f>IF(Tabelle1[[#This Row],[Note]]="",0,Tabelle1[[#This Row],[Gewicht]]*Tabelle1[[#This Row],[ECTS]])</f>
        <v>0</v>
      </c>
    </row>
    <row r="20" spans="1:10" ht="20" customHeight="1" x14ac:dyDescent="0.2">
      <c r="A20" s="11" t="s">
        <v>14</v>
      </c>
      <c r="B20" s="9"/>
      <c r="C20" s="31"/>
      <c r="D20" s="11"/>
      <c r="E20" s="33">
        <v>1</v>
      </c>
      <c r="F20" s="39"/>
      <c r="G20" s="33" t="str">
        <f>IF(Tabelle1[[#This Row],[Note]]="","",IF(Tabelle1[[#This Row],[Note]]=5,0,VLOOKUP(Tabelle1[[#This Row],[Modul]],'ECTS-Punkte'!$A$2:$B$81,2,FALSE)))</f>
        <v/>
      </c>
      <c r="I20" s="24">
        <f>IF(Tabelle1[[#This Row],[Note]]="",0,Tabelle1[[#This Row],[Gewicht]]*Tabelle1[[#This Row],[Note]]*Tabelle1[[#This Row],[ECTS]])</f>
        <v>0</v>
      </c>
      <c r="J20" s="24">
        <f>IF(Tabelle1[[#This Row],[Note]]="",0,Tabelle1[[#This Row],[Gewicht]]*Tabelle1[[#This Row],[ECTS]])</f>
        <v>0</v>
      </c>
    </row>
    <row r="21" spans="1:10" ht="20" customHeight="1" x14ac:dyDescent="0.2">
      <c r="A21" s="19" t="s">
        <v>16</v>
      </c>
      <c r="B21" s="16"/>
      <c r="C21" s="32"/>
      <c r="D21" s="19"/>
      <c r="E21" s="34">
        <v>1</v>
      </c>
      <c r="F21" s="40"/>
      <c r="G21" s="34" t="str">
        <f>IF(Tabelle1[[#This Row],[Note]]="","",IF(Tabelle1[[#This Row],[Note]]=5,0,VLOOKUP(Tabelle1[[#This Row],[Modul]],'ECTS-Punkte'!$A$2:$B$81,2,FALSE)))</f>
        <v/>
      </c>
      <c r="I21" s="24">
        <f>IF(Tabelle1[[#This Row],[Note]]="",0,Tabelle1[[#This Row],[Gewicht]]*Tabelle1[[#This Row],[Note]]*Tabelle1[[#This Row],[ECTS]])</f>
        <v>0</v>
      </c>
      <c r="J21" s="24">
        <f>IF(Tabelle1[[#This Row],[Note]]="",0,Tabelle1[[#This Row],[Gewicht]]*Tabelle1[[#This Row],[ECTS]])</f>
        <v>0</v>
      </c>
    </row>
    <row r="22" spans="1:10" ht="20" customHeight="1" x14ac:dyDescent="0.2">
      <c r="A22" s="11" t="s">
        <v>44</v>
      </c>
      <c r="B22" s="9"/>
      <c r="C22" s="31"/>
      <c r="D22" s="11"/>
      <c r="E22" s="33">
        <v>1</v>
      </c>
      <c r="F22" s="39"/>
      <c r="G22" s="33" t="str">
        <f>IF(Tabelle1[[#This Row],[Note]]="","",IF(Tabelle1[[#This Row],[Note]]=5,0,VLOOKUP(Tabelle1[[#This Row],[Modul]],'ECTS-Punkte'!$A$2:$B$81,2,FALSE)))</f>
        <v/>
      </c>
      <c r="I22" s="24">
        <f>IF(Tabelle1[[#This Row],[Note]]="",0,Tabelle1[[#This Row],[Gewicht]]*Tabelle1[[#This Row],[Note]]*Tabelle1[[#This Row],[ECTS]])</f>
        <v>0</v>
      </c>
      <c r="J22" s="24">
        <f>IF(Tabelle1[[#This Row],[Note]]="",0,Tabelle1[[#This Row],[Gewicht]]*Tabelle1[[#This Row],[ECTS]])</f>
        <v>0</v>
      </c>
    </row>
    <row r="23" spans="1:10" ht="20" customHeight="1" x14ac:dyDescent="0.2">
      <c r="A23" s="38" t="s">
        <v>102</v>
      </c>
      <c r="B23" s="16"/>
      <c r="C23" s="17"/>
      <c r="D23" s="19"/>
      <c r="E23" s="34">
        <v>1</v>
      </c>
      <c r="F23" s="40"/>
      <c r="G23" s="34" t="str">
        <f>IF(Tabelle1[[#This Row],[Note]]="","",IF(Tabelle1[[#This Row],[Note]]=5,0,VLOOKUP(Tabelle1[[#This Row],[Modul]],'ECTS-Punkte'!$A$2:$B$81,2,FALSE)))</f>
        <v/>
      </c>
      <c r="I23" s="24">
        <f>IF(Tabelle1[[#This Row],[Note]]="",0,Tabelle1[[#This Row],[Gewicht]]*Tabelle1[[#This Row],[Note]]*Tabelle1[[#This Row],[ECTS]])</f>
        <v>0</v>
      </c>
      <c r="J23" s="24">
        <f>IF(Tabelle1[[#This Row],[Note]]="",0,Tabelle1[[#This Row],[Gewicht]]*Tabelle1[[#This Row],[ECTS]])</f>
        <v>0</v>
      </c>
    </row>
    <row r="24" spans="1:10" ht="20" customHeight="1" x14ac:dyDescent="0.2">
      <c r="A24" s="11" t="s">
        <v>45</v>
      </c>
      <c r="B24" s="9"/>
      <c r="C24" s="12"/>
      <c r="D24" s="11"/>
      <c r="E24" s="33">
        <v>1</v>
      </c>
      <c r="F24" s="39"/>
      <c r="G24" s="33" t="str">
        <f>IF(Tabelle1[[#This Row],[Note]]="","",IF(Tabelle1[[#This Row],[Note]]=5,0,VLOOKUP(Tabelle1[[#This Row],[Modul]],'ECTS-Punkte'!$A$2:$B$81,2,FALSE)))</f>
        <v/>
      </c>
      <c r="I24" s="24">
        <f>IF(Tabelle1[[#This Row],[Note]]="",0,Tabelle1[[#This Row],[Gewicht]]*Tabelle1[[#This Row],[Note]]*Tabelle1[[#This Row],[ECTS]])</f>
        <v>0</v>
      </c>
      <c r="J24" s="24">
        <f>IF(Tabelle1[[#This Row],[Note]]="",0,Tabelle1[[#This Row],[Gewicht]]*Tabelle1[[#This Row],[ECTS]])</f>
        <v>0</v>
      </c>
    </row>
    <row r="25" spans="1:10" ht="20" customHeight="1" x14ac:dyDescent="0.2">
      <c r="A25" s="19" t="s">
        <v>46</v>
      </c>
      <c r="B25" s="16"/>
      <c r="C25" s="32"/>
      <c r="D25" s="19"/>
      <c r="E25" s="34">
        <v>1</v>
      </c>
      <c r="F25" s="40"/>
      <c r="G25" s="34" t="str">
        <f>IF(Tabelle1[[#This Row],[Note]]="","",IF(Tabelle1[[#This Row],[Note]]=5,0,VLOOKUP(Tabelle1[[#This Row],[Modul]],'ECTS-Punkte'!$A$2:$B$81,2,FALSE)))</f>
        <v/>
      </c>
      <c r="I25" s="24">
        <f>IF(Tabelle1[[#This Row],[Note]]="",0,Tabelle1[[#This Row],[Gewicht]]*Tabelle1[[#This Row],[Note]]*Tabelle1[[#This Row],[ECTS]])</f>
        <v>0</v>
      </c>
      <c r="J25" s="24">
        <f>IF(Tabelle1[[#This Row],[Note]]="",0,Tabelle1[[#This Row],[Gewicht]]*Tabelle1[[#This Row],[ECTS]])</f>
        <v>0</v>
      </c>
    </row>
    <row r="26" spans="1:10" ht="20" customHeight="1" x14ac:dyDescent="0.2">
      <c r="A26" s="11" t="s">
        <v>47</v>
      </c>
      <c r="B26" s="9"/>
      <c r="C26" s="31"/>
      <c r="D26" s="11"/>
      <c r="E26" s="33">
        <v>1</v>
      </c>
      <c r="F26" s="39"/>
      <c r="G26" s="33" t="str">
        <f>IF(Tabelle1[[#This Row],[Note]]="","",IF(Tabelle1[[#This Row],[Note]]=5,0,VLOOKUP(Tabelle1[[#This Row],[Modul]],'ECTS-Punkte'!$A$2:$B$81,2,FALSE)))</f>
        <v/>
      </c>
      <c r="I26" s="24">
        <f>IF(Tabelle1[[#This Row],[Note]]="",0,Tabelle1[[#This Row],[Gewicht]]*Tabelle1[[#This Row],[Note]]*Tabelle1[[#This Row],[ECTS]])</f>
        <v>0</v>
      </c>
      <c r="J26" s="24">
        <f>IF(Tabelle1[[#This Row],[Note]]="",0,Tabelle1[[#This Row],[Gewicht]]*Tabelle1[[#This Row],[ECTS]])</f>
        <v>0</v>
      </c>
    </row>
    <row r="27" spans="1:10" ht="20" customHeight="1" x14ac:dyDescent="0.2">
      <c r="A27" s="19" t="s">
        <v>48</v>
      </c>
      <c r="B27" s="16"/>
      <c r="C27" s="32"/>
      <c r="D27" s="19"/>
      <c r="E27" s="34">
        <v>1</v>
      </c>
      <c r="F27" s="40"/>
      <c r="G27" s="34" t="str">
        <f>IF(Tabelle1[[#This Row],[Note]]="","",IF(Tabelle1[[#This Row],[Note]]=5,0,VLOOKUP(Tabelle1[[#This Row],[Modul]],'ECTS-Punkte'!$A$2:$B$81,2,FALSE)))</f>
        <v/>
      </c>
      <c r="I27" s="24">
        <f>IF(Tabelle1[[#This Row],[Note]]="",0,Tabelle1[[#This Row],[Gewicht]]*Tabelle1[[#This Row],[Note]]*Tabelle1[[#This Row],[ECTS]])</f>
        <v>0</v>
      </c>
      <c r="J27" s="24">
        <f>IF(Tabelle1[[#This Row],[Note]]="",0,Tabelle1[[#This Row],[Gewicht]]*Tabelle1[[#This Row],[ECTS]])</f>
        <v>0</v>
      </c>
    </row>
    <row r="28" spans="1:10" ht="20" customHeight="1" x14ac:dyDescent="0.2">
      <c r="A28" s="11" t="s">
        <v>49</v>
      </c>
      <c r="B28" s="9"/>
      <c r="C28" s="31"/>
      <c r="D28" s="11"/>
      <c r="E28" s="33">
        <v>1</v>
      </c>
      <c r="F28" s="39"/>
      <c r="G28" s="33" t="str">
        <f>IF(Tabelle1[[#This Row],[Note]]="","",IF(Tabelle1[[#This Row],[Note]]=5,0,VLOOKUP(Tabelle1[[#This Row],[Modul]],'ECTS-Punkte'!$A$2:$B$81,2,FALSE)))</f>
        <v/>
      </c>
      <c r="I28" s="24">
        <f>IF(Tabelle1[[#This Row],[Note]]="",0,Tabelle1[[#This Row],[Gewicht]]*Tabelle1[[#This Row],[Note]]*Tabelle1[[#This Row],[ECTS]])</f>
        <v>0</v>
      </c>
      <c r="J28" s="24">
        <f>IF(Tabelle1[[#This Row],[Note]]="",0,Tabelle1[[#This Row],[Gewicht]]*Tabelle1[[#This Row],[ECTS]])</f>
        <v>0</v>
      </c>
    </row>
    <row r="29" spans="1:10" ht="20" customHeight="1" x14ac:dyDescent="0.2">
      <c r="A29" s="19" t="s">
        <v>50</v>
      </c>
      <c r="B29" s="16"/>
      <c r="C29" s="32"/>
      <c r="D29" s="19"/>
      <c r="E29" s="34">
        <v>1</v>
      </c>
      <c r="F29" s="40"/>
      <c r="G29" s="34" t="str">
        <f>IF(Tabelle1[[#This Row],[Note]]="","",IF(Tabelle1[[#This Row],[Note]]=5,0,VLOOKUP(Tabelle1[[#This Row],[Modul]],'ECTS-Punkte'!$A$2:$B$81,2,FALSE)))</f>
        <v/>
      </c>
      <c r="I29" s="24">
        <f>IF(Tabelle1[[#This Row],[Note]]="",0,Tabelle1[[#This Row],[Gewicht]]*Tabelle1[[#This Row],[Note]]*Tabelle1[[#This Row],[ECTS]])</f>
        <v>0</v>
      </c>
      <c r="J29" s="24">
        <f>IF(Tabelle1[[#This Row],[Note]]="",0,Tabelle1[[#This Row],[Gewicht]]*Tabelle1[[#This Row],[ECTS]])</f>
        <v>0</v>
      </c>
    </row>
    <row r="30" spans="1:10" ht="20" customHeight="1" x14ac:dyDescent="0.2">
      <c r="A30" s="11" t="s">
        <v>63</v>
      </c>
      <c r="B30" s="9"/>
      <c r="C30" s="31"/>
      <c r="D30" s="11"/>
      <c r="E30" s="33">
        <v>1</v>
      </c>
      <c r="F30" s="39"/>
      <c r="G30" s="33" t="str">
        <f>IF(Tabelle1[[#This Row],[Note]]="","",IF(Tabelle1[[#This Row],[Note]]=5,0,VLOOKUP(Tabelle1[[#This Row],[Modul]],'ECTS-Punkte'!$A$2:$B$81,2,FALSE)))</f>
        <v/>
      </c>
      <c r="I30" s="24">
        <f>IF(Tabelle1[[#This Row],[Note]]="",0,Tabelle1[[#This Row],[Gewicht]]*Tabelle1[[#This Row],[Note]]*Tabelle1[[#This Row],[ECTS]])</f>
        <v>0</v>
      </c>
      <c r="J30" s="24">
        <f>IF(Tabelle1[[#This Row],[Note]]="",0,Tabelle1[[#This Row],[Gewicht]]*Tabelle1[[#This Row],[ECTS]])</f>
        <v>0</v>
      </c>
    </row>
    <row r="31" spans="1:10" ht="20" customHeight="1" thickBot="1" x14ac:dyDescent="0.25">
      <c r="A31" s="20" t="s">
        <v>51</v>
      </c>
      <c r="B31" s="21"/>
      <c r="C31" s="22"/>
      <c r="D31" s="23"/>
      <c r="E31" s="35">
        <v>1</v>
      </c>
      <c r="F31" s="41"/>
      <c r="G31" s="35" t="str">
        <f>IF(Tabelle1[[#This Row],[Note]]="","",IF(Tabelle1[[#This Row],[Note]]=5,0,VLOOKUP(Tabelle1[[#This Row],[Modul]],'ECTS-Punkte'!$A$2:$B$81,2,FALSE)))</f>
        <v/>
      </c>
      <c r="I31" s="24">
        <f>IF(Tabelle1[[#This Row],[Note]]="",0,Tabelle1[[#This Row],[Gewicht]]*Tabelle1[[#This Row],[Note]]*Tabelle1[[#This Row],[ECTS]])</f>
        <v>0</v>
      </c>
      <c r="J31" s="24">
        <f>IF(Tabelle1[[#This Row],[Note]]="",0,Tabelle1[[#This Row],[Gewicht]]*Tabelle1[[#This Row],[ECTS]])</f>
        <v>0</v>
      </c>
    </row>
    <row r="32" spans="1:10" s="2" customFormat="1" ht="20" customHeight="1" thickTop="1" x14ac:dyDescent="0.2">
      <c r="A32" s="13" t="s">
        <v>12</v>
      </c>
      <c r="B32" s="14"/>
      <c r="C32" s="15"/>
      <c r="D32" s="13"/>
      <c r="E32" s="14"/>
      <c r="F32" s="36" t="e">
        <f>TRUNC(I32/J32,2)</f>
        <v>#DIV/0!</v>
      </c>
      <c r="G32" s="14">
        <f>SUMIF(G2:G31,"&gt;0")</f>
        <v>0</v>
      </c>
      <c r="I32" s="25">
        <f>SUM(I2:I31)</f>
        <v>0</v>
      </c>
      <c r="J32" s="25">
        <f>SUM(J2:J31)</f>
        <v>0</v>
      </c>
    </row>
    <row r="33" spans="1:10" ht="20" customHeight="1" x14ac:dyDescent="0.2">
      <c r="J33" s="29"/>
    </row>
    <row r="34" spans="1:10" ht="20" customHeight="1" x14ac:dyDescent="0.2">
      <c r="A34" s="30" t="s">
        <v>53</v>
      </c>
    </row>
  </sheetData>
  <sheetProtection sheet="1" objects="1" selectLockedCells="1"/>
  <conditionalFormatting sqref="F2:F31">
    <cfRule type="cellIs" dxfId="1" priority="2" operator="equal">
      <formula>5</formula>
    </cfRule>
  </conditionalFormatting>
  <conditionalFormatting sqref="G2:G31">
    <cfRule type="cellIs" dxfId="0" priority="1" operator="equal">
      <formula>0</formula>
    </cfRule>
  </conditionalFormatting>
  <dataValidations count="1">
    <dataValidation type="whole" errorStyle="warning" operator="lessThanOrEqual" allowBlank="1" showInputMessage="1" showErrorMessage="1" errorTitle="Zu viele ECTS-Punkte" error="Bitte überprüfe deine Eingaben! Im Bachelorstudium können maximal 180 ECTS erworben werden." sqref="G32" xr:uid="{74FE40C2-FA97-42E2-AC3A-BACAA7B6787E}">
      <formula1>180</formula1>
    </dataValidation>
  </dataValidations>
  <pageMargins left="0.7" right="0.7" top="0.78740157499999996" bottom="0.78740157499999996" header="0.3" footer="0.3"/>
  <pageSetup paperSize="9" orientation="portrait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14">
        <x14:dataValidation type="list" allowBlank="1" showInputMessage="1" showErrorMessage="1" xr:uid="{5FF18551-07AF-A240-B074-D45FC1A3EB47}">
          <x14:formula1>
            <xm:f>Auwahllisten!$A$1:$A$9</xm:f>
          </x14:formula1>
          <xm:sqref>A17</xm:sqref>
        </x14:dataValidation>
        <x14:dataValidation type="list" allowBlank="1" showInputMessage="1" showErrorMessage="1" xr:uid="{FF4352F1-B080-D145-8985-DB579DFD66A2}">
          <x14:formula1>
            <xm:f>Auwahllisten!$B$1:$B$9</xm:f>
          </x14:formula1>
          <xm:sqref>A18</xm:sqref>
        </x14:dataValidation>
        <x14:dataValidation type="list" allowBlank="1" showInputMessage="1" showErrorMessage="1" xr:uid="{12EB0800-39C1-B740-9D38-C6659BC3D683}">
          <x14:formula1>
            <xm:f>Auwahllisten!$D$1:$D$9</xm:f>
          </x14:formula1>
          <xm:sqref>A20</xm:sqref>
        </x14:dataValidation>
        <x14:dataValidation type="list" allowBlank="1" showInputMessage="1" showErrorMessage="1" xr:uid="{570F1169-C7F4-5A44-97A8-6A75724A4201}">
          <x14:formula1>
            <xm:f>Auwahllisten!$E$1:$E$9</xm:f>
          </x14:formula1>
          <xm:sqref>A21</xm:sqref>
        </x14:dataValidation>
        <x14:dataValidation type="list" allowBlank="1" showInputMessage="1" showErrorMessage="1" xr:uid="{E89BD830-8AE7-584C-8A67-F8AD39CE0E8E}">
          <x14:formula1>
            <xm:f>Auwahllisten!$C$1:$C$9</xm:f>
          </x14:formula1>
          <xm:sqref>A19</xm:sqref>
        </x14:dataValidation>
        <x14:dataValidation type="list" allowBlank="1" showInputMessage="1" showErrorMessage="1" xr:uid="{E0B573BA-98C6-4944-A0C7-38CEF277222B}">
          <x14:formula1>
            <xm:f>Auwahllisten!$F$1:$F$9</xm:f>
          </x14:formula1>
          <xm:sqref>A22</xm:sqref>
        </x14:dataValidation>
        <x14:dataValidation type="list" allowBlank="1" showInputMessage="1" showErrorMessage="1" xr:uid="{77301FC7-12BC-4AE9-9AB5-D3C499048211}">
          <x14:formula1>
            <xm:f>Auwahllisten!$H$1:$H$40</xm:f>
          </x14:formula1>
          <xm:sqref>A25</xm:sqref>
        </x14:dataValidation>
        <x14:dataValidation type="list" allowBlank="1" showInputMessage="1" showErrorMessage="1" xr:uid="{9B8E8CEE-620F-429E-B62F-654EF08FBDBE}">
          <x14:formula1>
            <xm:f>Auwahllisten!$I$1:$I$40</xm:f>
          </x14:formula1>
          <xm:sqref>A26</xm:sqref>
        </x14:dataValidation>
        <x14:dataValidation type="list" allowBlank="1" showInputMessage="1" showErrorMessage="1" xr:uid="{44F69A59-1DBB-441B-BB19-C754377CFDB6}">
          <x14:formula1>
            <xm:f>Auwahllisten!$J$1:$J$40</xm:f>
          </x14:formula1>
          <xm:sqref>A27</xm:sqref>
        </x14:dataValidation>
        <x14:dataValidation type="list" allowBlank="1" showInputMessage="1" showErrorMessage="1" xr:uid="{291C8D86-C431-40F8-ABE6-B0B184791089}">
          <x14:formula1>
            <xm:f>Auwahllisten!$K$1:$K$40</xm:f>
          </x14:formula1>
          <xm:sqref>A28</xm:sqref>
        </x14:dataValidation>
        <x14:dataValidation type="list" allowBlank="1" showInputMessage="1" showErrorMessage="1" xr:uid="{224E576E-AFAF-4312-ADF7-82859DF6C35F}">
          <x14:formula1>
            <xm:f>Auwahllisten!$L$1:$L$40</xm:f>
          </x14:formula1>
          <xm:sqref>A29</xm:sqref>
        </x14:dataValidation>
        <x14:dataValidation type="list" allowBlank="1" showInputMessage="1" showErrorMessage="1" xr:uid="{6161DC1D-87D3-4834-B81E-6AE1B6B776F5}">
          <x14:formula1>
            <xm:f>Auwahllisten!$G$1:$G$40</xm:f>
          </x14:formula1>
          <xm:sqref>A24</xm:sqref>
        </x14:dataValidation>
        <x14:dataValidation type="list" allowBlank="1" showInputMessage="1" showErrorMessage="1" xr:uid="{5ED98375-32BA-134A-B12B-236CFE40A48B}">
          <x14:formula1>
            <xm:f>Auwahllisten!$M$1:$M$40</xm:f>
          </x14:formula1>
          <xm:sqref>A30</xm:sqref>
        </x14:dataValidation>
        <x14:dataValidation type="list" errorStyle="warning" allowBlank="1" showDropDown="1" showInputMessage="1" showErrorMessage="1" errorTitle="Note prüfen" error="Bitte überprüfe deine Eingabe. Viertelnoten werden nur in Modulen mit mehreren Teilleistungen (z.B. Orientierungsmodul oder Seminar) vergeben. Sollte dies der Fall sein, dann kannst du diese Meldung ignorieren." xr:uid="{D097D595-63B3-BD43-BD8B-7DA365BAAA4A}">
          <x14:formula1>
            <xm:f>'ECTS-Punkte'!$C$2:$C$12</xm:f>
          </x14:formula1>
          <xm:sqref>F2:F31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53AA7-21F7-4483-BD90-ED4A21EB126F}">
  <sheetPr codeName="Tabelle2"/>
  <dimension ref="A1:M40"/>
  <sheetViews>
    <sheetView topLeftCell="K1" workbookViewId="0">
      <selection activeCell="C1" sqref="C1:C12"/>
    </sheetView>
  </sheetViews>
  <sheetFormatPr baseColWidth="10" defaultRowHeight="16" x14ac:dyDescent="0.2"/>
  <cols>
    <col min="1" max="1" width="54.5" bestFit="1" customWidth="1"/>
    <col min="2" max="2" width="55" bestFit="1" customWidth="1"/>
    <col min="3" max="3" width="55.5" bestFit="1" customWidth="1"/>
    <col min="4" max="4" width="54.5" bestFit="1" customWidth="1"/>
    <col min="5" max="5" width="55" bestFit="1" customWidth="1"/>
    <col min="6" max="6" width="55.5" bestFit="1" customWidth="1"/>
    <col min="7" max="12" width="68.33203125" bestFit="1" customWidth="1"/>
    <col min="13" max="13" width="70.1640625" bestFit="1" customWidth="1"/>
  </cols>
  <sheetData>
    <row r="1" spans="1:13" x14ac:dyDescent="0.2">
      <c r="A1" s="3" t="s">
        <v>13</v>
      </c>
      <c r="B1" s="3" t="s">
        <v>15</v>
      </c>
      <c r="C1" s="3" t="s">
        <v>17</v>
      </c>
      <c r="D1" s="3" t="s">
        <v>14</v>
      </c>
      <c r="E1" s="3" t="s">
        <v>16</v>
      </c>
      <c r="F1" s="3" t="s">
        <v>44</v>
      </c>
      <c r="G1" s="3" t="s">
        <v>45</v>
      </c>
      <c r="H1" s="3" t="s">
        <v>46</v>
      </c>
      <c r="I1" s="3" t="s">
        <v>47</v>
      </c>
      <c r="J1" s="3" t="s">
        <v>48</v>
      </c>
      <c r="K1" s="3" t="s">
        <v>49</v>
      </c>
      <c r="L1" s="3" t="s">
        <v>50</v>
      </c>
      <c r="M1" s="3" t="s">
        <v>63</v>
      </c>
    </row>
    <row r="2" spans="1:13" x14ac:dyDescent="0.2">
      <c r="A2" t="s">
        <v>65</v>
      </c>
      <c r="B2" t="s">
        <v>71</v>
      </c>
      <c r="C2" t="s">
        <v>77</v>
      </c>
      <c r="D2" t="s">
        <v>65</v>
      </c>
      <c r="E2" t="s">
        <v>71</v>
      </c>
      <c r="F2" t="s">
        <v>77</v>
      </c>
      <c r="G2" t="s">
        <v>83</v>
      </c>
      <c r="H2" t="s">
        <v>83</v>
      </c>
      <c r="I2" t="s">
        <v>83</v>
      </c>
      <c r="J2" t="s">
        <v>83</v>
      </c>
      <c r="K2" t="s">
        <v>83</v>
      </c>
      <c r="L2" t="s">
        <v>83</v>
      </c>
      <c r="M2" t="s">
        <v>83</v>
      </c>
    </row>
    <row r="3" spans="1:13" x14ac:dyDescent="0.2">
      <c r="A3" t="s">
        <v>18</v>
      </c>
      <c r="B3" t="s">
        <v>20</v>
      </c>
      <c r="C3" t="s">
        <v>22</v>
      </c>
      <c r="D3" t="s">
        <v>18</v>
      </c>
      <c r="E3" t="s">
        <v>20</v>
      </c>
      <c r="F3" t="s">
        <v>22</v>
      </c>
      <c r="G3" t="s">
        <v>84</v>
      </c>
      <c r="H3" t="s">
        <v>84</v>
      </c>
      <c r="I3" t="s">
        <v>84</v>
      </c>
      <c r="J3" t="s">
        <v>84</v>
      </c>
      <c r="K3" t="s">
        <v>84</v>
      </c>
      <c r="L3" t="s">
        <v>84</v>
      </c>
      <c r="M3" t="s">
        <v>84</v>
      </c>
    </row>
    <row r="4" spans="1:13" x14ac:dyDescent="0.2">
      <c r="A4" t="s">
        <v>19</v>
      </c>
      <c r="B4" t="s">
        <v>21</v>
      </c>
      <c r="C4" t="s">
        <v>23</v>
      </c>
      <c r="D4" t="s">
        <v>19</v>
      </c>
      <c r="E4" t="s">
        <v>21</v>
      </c>
      <c r="F4" t="s">
        <v>23</v>
      </c>
      <c r="G4" t="s">
        <v>24</v>
      </c>
      <c r="H4" t="s">
        <v>24</v>
      </c>
      <c r="I4" t="s">
        <v>24</v>
      </c>
      <c r="J4" t="s">
        <v>24</v>
      </c>
      <c r="K4" t="s">
        <v>24</v>
      </c>
      <c r="L4" t="s">
        <v>24</v>
      </c>
      <c r="M4" t="s">
        <v>24</v>
      </c>
    </row>
    <row r="5" spans="1:13" x14ac:dyDescent="0.2">
      <c r="A5" t="s">
        <v>66</v>
      </c>
      <c r="B5" t="s">
        <v>72</v>
      </c>
      <c r="C5" t="s">
        <v>78</v>
      </c>
      <c r="D5" t="s">
        <v>66</v>
      </c>
      <c r="E5" t="s">
        <v>72</v>
      </c>
      <c r="F5" t="s">
        <v>78</v>
      </c>
      <c r="G5" t="s">
        <v>25</v>
      </c>
      <c r="H5" t="s">
        <v>25</v>
      </c>
      <c r="I5" t="s">
        <v>25</v>
      </c>
      <c r="J5" t="s">
        <v>25</v>
      </c>
      <c r="K5" t="s">
        <v>25</v>
      </c>
      <c r="L5" t="s">
        <v>25</v>
      </c>
      <c r="M5" t="s">
        <v>25</v>
      </c>
    </row>
    <row r="6" spans="1:13" x14ac:dyDescent="0.2">
      <c r="A6" t="s">
        <v>67</v>
      </c>
      <c r="B6" t="s">
        <v>73</v>
      </c>
      <c r="C6" t="s">
        <v>79</v>
      </c>
      <c r="D6" t="s">
        <v>67</v>
      </c>
      <c r="E6" t="s">
        <v>73</v>
      </c>
      <c r="F6" t="s">
        <v>79</v>
      </c>
      <c r="G6" t="s">
        <v>28</v>
      </c>
      <c r="H6" t="s">
        <v>28</v>
      </c>
      <c r="I6" t="s">
        <v>28</v>
      </c>
      <c r="J6" t="s">
        <v>28</v>
      </c>
      <c r="K6" t="s">
        <v>28</v>
      </c>
      <c r="L6" t="s">
        <v>28</v>
      </c>
      <c r="M6" t="s">
        <v>28</v>
      </c>
    </row>
    <row r="7" spans="1:13" x14ac:dyDescent="0.2">
      <c r="A7" t="s">
        <v>68</v>
      </c>
      <c r="B7" t="s">
        <v>74</v>
      </c>
      <c r="C7" t="s">
        <v>80</v>
      </c>
      <c r="D7" t="s">
        <v>68</v>
      </c>
      <c r="E7" t="s">
        <v>74</v>
      </c>
      <c r="F7" t="s">
        <v>80</v>
      </c>
      <c r="G7" t="s">
        <v>26</v>
      </c>
      <c r="H7" t="s">
        <v>26</v>
      </c>
      <c r="I7" t="s">
        <v>26</v>
      </c>
      <c r="J7" t="s">
        <v>26</v>
      </c>
      <c r="K7" t="s">
        <v>26</v>
      </c>
      <c r="L7" t="s">
        <v>26</v>
      </c>
      <c r="M7" t="s">
        <v>26</v>
      </c>
    </row>
    <row r="8" spans="1:13" x14ac:dyDescent="0.2">
      <c r="A8" t="s">
        <v>70</v>
      </c>
      <c r="B8" t="s">
        <v>75</v>
      </c>
      <c r="C8" t="s">
        <v>81</v>
      </c>
      <c r="D8" t="s">
        <v>70</v>
      </c>
      <c r="E8" t="s">
        <v>75</v>
      </c>
      <c r="F8" t="s">
        <v>81</v>
      </c>
      <c r="G8" t="s">
        <v>27</v>
      </c>
      <c r="H8" t="s">
        <v>27</v>
      </c>
      <c r="I8" t="s">
        <v>27</v>
      </c>
      <c r="J8" t="s">
        <v>27</v>
      </c>
      <c r="K8" t="s">
        <v>27</v>
      </c>
      <c r="L8" t="s">
        <v>27</v>
      </c>
      <c r="M8" t="s">
        <v>27</v>
      </c>
    </row>
    <row r="9" spans="1:13" x14ac:dyDescent="0.2">
      <c r="A9" t="s">
        <v>69</v>
      </c>
      <c r="B9" t="s">
        <v>76</v>
      </c>
      <c r="C9" t="s">
        <v>82</v>
      </c>
      <c r="D9" t="s">
        <v>69</v>
      </c>
      <c r="E9" t="s">
        <v>76</v>
      </c>
      <c r="F9" t="s">
        <v>82</v>
      </c>
      <c r="G9" t="s">
        <v>29</v>
      </c>
      <c r="H9" t="s">
        <v>29</v>
      </c>
      <c r="I9" t="s">
        <v>29</v>
      </c>
      <c r="J9" t="s">
        <v>29</v>
      </c>
      <c r="K9" t="s">
        <v>29</v>
      </c>
      <c r="L9" t="s">
        <v>29</v>
      </c>
      <c r="M9" t="s">
        <v>29</v>
      </c>
    </row>
    <row r="10" spans="1:13" x14ac:dyDescent="0.2">
      <c r="G10" t="s">
        <v>30</v>
      </c>
      <c r="H10" t="s">
        <v>30</v>
      </c>
      <c r="I10" t="s">
        <v>30</v>
      </c>
      <c r="J10" t="s">
        <v>30</v>
      </c>
      <c r="K10" t="s">
        <v>30</v>
      </c>
      <c r="L10" t="s">
        <v>30</v>
      </c>
      <c r="M10" t="s">
        <v>30</v>
      </c>
    </row>
    <row r="11" spans="1:13" x14ac:dyDescent="0.2">
      <c r="G11" t="s">
        <v>31</v>
      </c>
      <c r="H11" t="s">
        <v>31</v>
      </c>
      <c r="I11" t="s">
        <v>31</v>
      </c>
      <c r="J11" t="s">
        <v>31</v>
      </c>
      <c r="K11" t="s">
        <v>31</v>
      </c>
      <c r="L11" t="s">
        <v>31</v>
      </c>
      <c r="M11" t="s">
        <v>31</v>
      </c>
    </row>
    <row r="12" spans="1:13" x14ac:dyDescent="0.2">
      <c r="G12" t="s">
        <v>32</v>
      </c>
      <c r="H12" t="s">
        <v>32</v>
      </c>
      <c r="I12" t="s">
        <v>32</v>
      </c>
      <c r="J12" t="s">
        <v>32</v>
      </c>
      <c r="K12" t="s">
        <v>32</v>
      </c>
      <c r="L12" t="s">
        <v>32</v>
      </c>
      <c r="M12" t="s">
        <v>32</v>
      </c>
    </row>
    <row r="13" spans="1:13" x14ac:dyDescent="0.2">
      <c r="G13" t="s">
        <v>33</v>
      </c>
      <c r="H13" t="s">
        <v>33</v>
      </c>
      <c r="I13" t="s">
        <v>33</v>
      </c>
      <c r="J13" t="s">
        <v>33</v>
      </c>
      <c r="K13" t="s">
        <v>33</v>
      </c>
      <c r="L13" t="s">
        <v>33</v>
      </c>
      <c r="M13" t="s">
        <v>33</v>
      </c>
    </row>
    <row r="14" spans="1:13" x14ac:dyDescent="0.2">
      <c r="G14" t="s">
        <v>34</v>
      </c>
      <c r="H14" t="s">
        <v>34</v>
      </c>
      <c r="I14" t="s">
        <v>34</v>
      </c>
      <c r="J14" t="s">
        <v>34</v>
      </c>
      <c r="K14" t="s">
        <v>34</v>
      </c>
      <c r="L14" t="s">
        <v>34</v>
      </c>
      <c r="M14" t="s">
        <v>34</v>
      </c>
    </row>
    <row r="15" spans="1:13" x14ac:dyDescent="0.2">
      <c r="G15" t="s">
        <v>35</v>
      </c>
      <c r="H15" t="s">
        <v>35</v>
      </c>
      <c r="I15" t="s">
        <v>35</v>
      </c>
      <c r="J15" t="s">
        <v>35</v>
      </c>
      <c r="K15" t="s">
        <v>35</v>
      </c>
      <c r="L15" t="s">
        <v>35</v>
      </c>
      <c r="M15" t="s">
        <v>35</v>
      </c>
    </row>
    <row r="16" spans="1:13" x14ac:dyDescent="0.2">
      <c r="G16" t="s">
        <v>85</v>
      </c>
      <c r="H16" t="s">
        <v>85</v>
      </c>
      <c r="I16" t="s">
        <v>85</v>
      </c>
      <c r="J16" t="s">
        <v>85</v>
      </c>
      <c r="K16" t="s">
        <v>85</v>
      </c>
      <c r="L16" t="s">
        <v>85</v>
      </c>
      <c r="M16" t="s">
        <v>85</v>
      </c>
    </row>
    <row r="17" spans="7:13" x14ac:dyDescent="0.2">
      <c r="G17" t="s">
        <v>86</v>
      </c>
      <c r="H17" t="s">
        <v>86</v>
      </c>
      <c r="I17" t="s">
        <v>86</v>
      </c>
      <c r="J17" t="s">
        <v>86</v>
      </c>
      <c r="K17" t="s">
        <v>86</v>
      </c>
      <c r="L17" t="s">
        <v>86</v>
      </c>
      <c r="M17" t="s">
        <v>86</v>
      </c>
    </row>
    <row r="18" spans="7:13" x14ac:dyDescent="0.2">
      <c r="G18" t="s">
        <v>88</v>
      </c>
      <c r="H18" t="s">
        <v>88</v>
      </c>
      <c r="I18" t="s">
        <v>88</v>
      </c>
      <c r="J18" t="s">
        <v>88</v>
      </c>
      <c r="K18" t="s">
        <v>88</v>
      </c>
      <c r="L18" t="s">
        <v>88</v>
      </c>
      <c r="M18" t="s">
        <v>88</v>
      </c>
    </row>
    <row r="19" spans="7:13" x14ac:dyDescent="0.2">
      <c r="G19" t="s">
        <v>87</v>
      </c>
      <c r="H19" t="s">
        <v>87</v>
      </c>
      <c r="I19" t="s">
        <v>87</v>
      </c>
      <c r="J19" t="s">
        <v>87</v>
      </c>
      <c r="K19" t="s">
        <v>87</v>
      </c>
      <c r="L19" t="s">
        <v>87</v>
      </c>
      <c r="M19" t="s">
        <v>87</v>
      </c>
    </row>
    <row r="20" spans="7:13" x14ac:dyDescent="0.2">
      <c r="G20" t="s">
        <v>89</v>
      </c>
      <c r="H20" t="s">
        <v>89</v>
      </c>
      <c r="I20" t="s">
        <v>89</v>
      </c>
      <c r="J20" t="s">
        <v>89</v>
      </c>
      <c r="K20" t="s">
        <v>89</v>
      </c>
      <c r="L20" t="s">
        <v>89</v>
      </c>
      <c r="M20" t="s">
        <v>89</v>
      </c>
    </row>
    <row r="21" spans="7:13" x14ac:dyDescent="0.2">
      <c r="G21" t="s">
        <v>36</v>
      </c>
      <c r="H21" t="s">
        <v>36</v>
      </c>
      <c r="I21" t="s">
        <v>36</v>
      </c>
      <c r="J21" t="s">
        <v>36</v>
      </c>
      <c r="K21" t="s">
        <v>36</v>
      </c>
      <c r="L21" t="s">
        <v>36</v>
      </c>
      <c r="M21" t="s">
        <v>36</v>
      </c>
    </row>
    <row r="22" spans="7:13" x14ac:dyDescent="0.2">
      <c r="G22" t="s">
        <v>91</v>
      </c>
      <c r="H22" t="s">
        <v>91</v>
      </c>
      <c r="I22" t="s">
        <v>91</v>
      </c>
      <c r="J22" t="s">
        <v>91</v>
      </c>
      <c r="K22" t="s">
        <v>91</v>
      </c>
      <c r="L22" t="s">
        <v>91</v>
      </c>
      <c r="M22" t="s">
        <v>91</v>
      </c>
    </row>
    <row r="23" spans="7:13" x14ac:dyDescent="0.2">
      <c r="G23" t="s">
        <v>90</v>
      </c>
      <c r="H23" t="s">
        <v>90</v>
      </c>
      <c r="I23" t="s">
        <v>90</v>
      </c>
      <c r="J23" t="s">
        <v>90</v>
      </c>
      <c r="K23" t="s">
        <v>90</v>
      </c>
      <c r="L23" t="s">
        <v>90</v>
      </c>
      <c r="M23" t="s">
        <v>90</v>
      </c>
    </row>
    <row r="24" spans="7:13" x14ac:dyDescent="0.2">
      <c r="G24" t="s">
        <v>92</v>
      </c>
      <c r="H24" t="s">
        <v>92</v>
      </c>
      <c r="I24" t="s">
        <v>92</v>
      </c>
      <c r="J24" t="s">
        <v>92</v>
      </c>
      <c r="K24" t="s">
        <v>92</v>
      </c>
      <c r="L24" t="s">
        <v>92</v>
      </c>
      <c r="M24" t="s">
        <v>92</v>
      </c>
    </row>
    <row r="25" spans="7:13" x14ac:dyDescent="0.2">
      <c r="G25" t="s">
        <v>93</v>
      </c>
      <c r="H25" t="s">
        <v>93</v>
      </c>
      <c r="I25" t="s">
        <v>93</v>
      </c>
      <c r="J25" t="s">
        <v>93</v>
      </c>
      <c r="K25" t="s">
        <v>93</v>
      </c>
      <c r="L25" t="s">
        <v>93</v>
      </c>
      <c r="M25" t="s">
        <v>93</v>
      </c>
    </row>
    <row r="26" spans="7:13" x14ac:dyDescent="0.2">
      <c r="G26" t="s">
        <v>94</v>
      </c>
      <c r="H26" t="s">
        <v>94</v>
      </c>
      <c r="I26" t="s">
        <v>94</v>
      </c>
      <c r="J26" t="s">
        <v>94</v>
      </c>
      <c r="K26" t="s">
        <v>94</v>
      </c>
      <c r="L26" t="s">
        <v>94</v>
      </c>
      <c r="M26" t="s">
        <v>94</v>
      </c>
    </row>
    <row r="27" spans="7:13" x14ac:dyDescent="0.2">
      <c r="G27" t="s">
        <v>95</v>
      </c>
      <c r="H27" t="s">
        <v>95</v>
      </c>
      <c r="I27" t="s">
        <v>95</v>
      </c>
      <c r="J27" t="s">
        <v>95</v>
      </c>
      <c r="K27" t="s">
        <v>95</v>
      </c>
      <c r="L27" t="s">
        <v>95</v>
      </c>
      <c r="M27" t="s">
        <v>95</v>
      </c>
    </row>
    <row r="28" spans="7:13" x14ac:dyDescent="0.2">
      <c r="G28" t="s">
        <v>37</v>
      </c>
      <c r="H28" t="s">
        <v>37</v>
      </c>
      <c r="I28" t="s">
        <v>37</v>
      </c>
      <c r="J28" t="s">
        <v>37</v>
      </c>
      <c r="K28" t="s">
        <v>37</v>
      </c>
      <c r="L28" t="s">
        <v>37</v>
      </c>
      <c r="M28" t="s">
        <v>37</v>
      </c>
    </row>
    <row r="29" spans="7:13" x14ac:dyDescent="0.2">
      <c r="G29" t="s">
        <v>38</v>
      </c>
      <c r="H29" t="s">
        <v>38</v>
      </c>
      <c r="I29" t="s">
        <v>38</v>
      </c>
      <c r="J29" t="s">
        <v>38</v>
      </c>
      <c r="K29" t="s">
        <v>38</v>
      </c>
      <c r="L29" t="s">
        <v>38</v>
      </c>
      <c r="M29" t="s">
        <v>38</v>
      </c>
    </row>
    <row r="30" spans="7:13" x14ac:dyDescent="0.2">
      <c r="G30" t="s">
        <v>41</v>
      </c>
      <c r="H30" t="s">
        <v>41</v>
      </c>
      <c r="I30" t="s">
        <v>41</v>
      </c>
      <c r="J30" t="s">
        <v>41</v>
      </c>
      <c r="K30" t="s">
        <v>41</v>
      </c>
      <c r="L30" t="s">
        <v>41</v>
      </c>
      <c r="M30" t="s">
        <v>41</v>
      </c>
    </row>
    <row r="31" spans="7:13" x14ac:dyDescent="0.2">
      <c r="G31" t="s">
        <v>40</v>
      </c>
      <c r="H31" t="s">
        <v>40</v>
      </c>
      <c r="I31" t="s">
        <v>40</v>
      </c>
      <c r="J31" t="s">
        <v>40</v>
      </c>
      <c r="K31" t="s">
        <v>40</v>
      </c>
      <c r="L31" t="s">
        <v>40</v>
      </c>
      <c r="M31" t="s">
        <v>40</v>
      </c>
    </row>
    <row r="32" spans="7:13" x14ac:dyDescent="0.2">
      <c r="G32" t="s">
        <v>39</v>
      </c>
      <c r="H32" t="s">
        <v>39</v>
      </c>
      <c r="I32" t="s">
        <v>39</v>
      </c>
      <c r="J32" t="s">
        <v>39</v>
      </c>
      <c r="K32" t="s">
        <v>39</v>
      </c>
      <c r="L32" t="s">
        <v>39</v>
      </c>
      <c r="M32" t="s">
        <v>39</v>
      </c>
    </row>
    <row r="33" spans="7:13" x14ac:dyDescent="0.2">
      <c r="G33" t="s">
        <v>43</v>
      </c>
      <c r="H33" t="s">
        <v>43</v>
      </c>
      <c r="I33" t="s">
        <v>43</v>
      </c>
      <c r="J33" t="s">
        <v>43</v>
      </c>
      <c r="K33" t="s">
        <v>43</v>
      </c>
      <c r="L33" t="s">
        <v>43</v>
      </c>
      <c r="M33" t="s">
        <v>43</v>
      </c>
    </row>
    <row r="34" spans="7:13" x14ac:dyDescent="0.2">
      <c r="G34" t="s">
        <v>96</v>
      </c>
      <c r="H34" t="s">
        <v>96</v>
      </c>
      <c r="I34" t="s">
        <v>96</v>
      </c>
      <c r="J34" t="s">
        <v>96</v>
      </c>
      <c r="K34" t="s">
        <v>96</v>
      </c>
      <c r="L34" t="s">
        <v>96</v>
      </c>
      <c r="M34" t="s">
        <v>96</v>
      </c>
    </row>
    <row r="35" spans="7:13" x14ac:dyDescent="0.2">
      <c r="G35" t="s">
        <v>97</v>
      </c>
      <c r="H35" t="s">
        <v>97</v>
      </c>
      <c r="I35" t="s">
        <v>97</v>
      </c>
      <c r="J35" t="s">
        <v>97</v>
      </c>
      <c r="K35" t="s">
        <v>97</v>
      </c>
      <c r="L35" t="s">
        <v>97</v>
      </c>
      <c r="M35" t="s">
        <v>97</v>
      </c>
    </row>
    <row r="36" spans="7:13" x14ac:dyDescent="0.2">
      <c r="G36" t="s">
        <v>98</v>
      </c>
      <c r="H36" t="s">
        <v>98</v>
      </c>
      <c r="I36" t="s">
        <v>98</v>
      </c>
      <c r="J36" t="s">
        <v>98</v>
      </c>
      <c r="K36" t="s">
        <v>98</v>
      </c>
      <c r="L36" t="s">
        <v>98</v>
      </c>
      <c r="M36" t="s">
        <v>98</v>
      </c>
    </row>
    <row r="37" spans="7:13" x14ac:dyDescent="0.2">
      <c r="G37" t="s">
        <v>99</v>
      </c>
      <c r="H37" t="s">
        <v>99</v>
      </c>
      <c r="I37" t="s">
        <v>99</v>
      </c>
      <c r="J37" t="s">
        <v>99</v>
      </c>
      <c r="K37" t="s">
        <v>99</v>
      </c>
      <c r="L37" t="s">
        <v>99</v>
      </c>
      <c r="M37" t="s">
        <v>99</v>
      </c>
    </row>
    <row r="38" spans="7:13" x14ac:dyDescent="0.2">
      <c r="G38" t="s">
        <v>100</v>
      </c>
      <c r="H38" t="s">
        <v>100</v>
      </c>
      <c r="I38" t="s">
        <v>100</v>
      </c>
      <c r="J38" t="s">
        <v>100</v>
      </c>
      <c r="K38" t="s">
        <v>100</v>
      </c>
      <c r="L38" t="s">
        <v>100</v>
      </c>
      <c r="M38" t="s">
        <v>100</v>
      </c>
    </row>
    <row r="39" spans="7:13" x14ac:dyDescent="0.2">
      <c r="G39" t="s">
        <v>42</v>
      </c>
      <c r="H39" t="s">
        <v>42</v>
      </c>
      <c r="I39" t="s">
        <v>42</v>
      </c>
      <c r="J39" t="s">
        <v>42</v>
      </c>
      <c r="K39" t="s">
        <v>42</v>
      </c>
      <c r="L39" t="s">
        <v>42</v>
      </c>
      <c r="M39" t="s">
        <v>42</v>
      </c>
    </row>
    <row r="40" spans="7:13" x14ac:dyDescent="0.2">
      <c r="G40" t="s">
        <v>101</v>
      </c>
      <c r="H40" t="s">
        <v>101</v>
      </c>
      <c r="I40" t="s">
        <v>101</v>
      </c>
      <c r="J40" t="s">
        <v>101</v>
      </c>
      <c r="K40" t="s">
        <v>101</v>
      </c>
      <c r="L40" t="s">
        <v>101</v>
      </c>
      <c r="M40" t="s">
        <v>101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8673F-6233-45EC-A3AB-8D4A1779A830}">
  <dimension ref="A1:C81"/>
  <sheetViews>
    <sheetView workbookViewId="0">
      <selection activeCell="C1" sqref="C1:C12"/>
    </sheetView>
  </sheetViews>
  <sheetFormatPr baseColWidth="10" defaultRowHeight="16" x14ac:dyDescent="0.2"/>
  <cols>
    <col min="1" max="1" width="68.33203125" bestFit="1" customWidth="1"/>
  </cols>
  <sheetData>
    <row r="1" spans="1:3" x14ac:dyDescent="0.2">
      <c r="A1" s="3" t="s">
        <v>0</v>
      </c>
      <c r="B1" s="3" t="s">
        <v>52</v>
      </c>
      <c r="C1" s="3" t="s">
        <v>103</v>
      </c>
    </row>
    <row r="2" spans="1:3" x14ac:dyDescent="0.2">
      <c r="A2" t="s">
        <v>54</v>
      </c>
      <c r="B2">
        <v>6</v>
      </c>
      <c r="C2">
        <v>1</v>
      </c>
    </row>
    <row r="3" spans="1:3" x14ac:dyDescent="0.2">
      <c r="A3" t="s">
        <v>55</v>
      </c>
      <c r="B3">
        <v>6</v>
      </c>
      <c r="C3">
        <v>1.3</v>
      </c>
    </row>
    <row r="4" spans="1:3" x14ac:dyDescent="0.2">
      <c r="A4" t="s">
        <v>4</v>
      </c>
      <c r="B4">
        <v>6</v>
      </c>
      <c r="C4">
        <v>1.7</v>
      </c>
    </row>
    <row r="5" spans="1:3" x14ac:dyDescent="0.2">
      <c r="A5" t="s">
        <v>56</v>
      </c>
      <c r="B5">
        <v>6</v>
      </c>
      <c r="C5">
        <v>2</v>
      </c>
    </row>
    <row r="6" spans="1:3" x14ac:dyDescent="0.2">
      <c r="A6" t="s">
        <v>8</v>
      </c>
      <c r="B6">
        <v>6</v>
      </c>
      <c r="C6">
        <v>2.2999999999999998</v>
      </c>
    </row>
    <row r="7" spans="1:3" x14ac:dyDescent="0.2">
      <c r="A7" t="s">
        <v>57</v>
      </c>
      <c r="B7">
        <v>6</v>
      </c>
      <c r="C7">
        <v>2.7</v>
      </c>
    </row>
    <row r="8" spans="1:3" x14ac:dyDescent="0.2">
      <c r="A8" t="s">
        <v>58</v>
      </c>
      <c r="B8">
        <v>6</v>
      </c>
      <c r="C8">
        <v>3</v>
      </c>
    </row>
    <row r="9" spans="1:3" x14ac:dyDescent="0.2">
      <c r="A9" t="s">
        <v>5</v>
      </c>
      <c r="B9">
        <v>6</v>
      </c>
      <c r="C9">
        <v>3.3</v>
      </c>
    </row>
    <row r="10" spans="1:3" x14ac:dyDescent="0.2">
      <c r="A10" t="s">
        <v>7</v>
      </c>
      <c r="B10">
        <v>6</v>
      </c>
      <c r="C10">
        <v>3.7</v>
      </c>
    </row>
    <row r="11" spans="1:3" x14ac:dyDescent="0.2">
      <c r="A11" t="s">
        <v>59</v>
      </c>
      <c r="B11">
        <v>6</v>
      </c>
      <c r="C11">
        <v>4</v>
      </c>
    </row>
    <row r="12" spans="1:3" x14ac:dyDescent="0.2">
      <c r="A12" t="s">
        <v>60</v>
      </c>
      <c r="B12">
        <v>6</v>
      </c>
      <c r="C12">
        <v>5</v>
      </c>
    </row>
    <row r="13" spans="1:3" x14ac:dyDescent="0.2">
      <c r="A13" t="s">
        <v>11</v>
      </c>
      <c r="B13">
        <v>6</v>
      </c>
    </row>
    <row r="14" spans="1:3" x14ac:dyDescent="0.2">
      <c r="A14" t="s">
        <v>61</v>
      </c>
      <c r="B14">
        <v>6</v>
      </c>
    </row>
    <row r="15" spans="1:3" x14ac:dyDescent="0.2">
      <c r="A15" t="s">
        <v>62</v>
      </c>
      <c r="B15">
        <v>6</v>
      </c>
    </row>
    <row r="16" spans="1:3" x14ac:dyDescent="0.2">
      <c r="A16" t="s">
        <v>64</v>
      </c>
      <c r="B16">
        <v>12</v>
      </c>
    </row>
    <row r="17" spans="1:2" x14ac:dyDescent="0.2">
      <c r="A17" t="s">
        <v>102</v>
      </c>
      <c r="B17">
        <v>6</v>
      </c>
    </row>
    <row r="18" spans="1:2" x14ac:dyDescent="0.2">
      <c r="A18" t="s">
        <v>65</v>
      </c>
      <c r="B18">
        <v>6</v>
      </c>
    </row>
    <row r="19" spans="1:2" x14ac:dyDescent="0.2">
      <c r="A19" t="s">
        <v>18</v>
      </c>
      <c r="B19">
        <v>6</v>
      </c>
    </row>
    <row r="20" spans="1:2" x14ac:dyDescent="0.2">
      <c r="A20" t="s">
        <v>19</v>
      </c>
      <c r="B20">
        <v>6</v>
      </c>
    </row>
    <row r="21" spans="1:2" x14ac:dyDescent="0.2">
      <c r="A21" t="s">
        <v>66</v>
      </c>
      <c r="B21">
        <v>6</v>
      </c>
    </row>
    <row r="22" spans="1:2" x14ac:dyDescent="0.2">
      <c r="A22" t="s">
        <v>67</v>
      </c>
      <c r="B22">
        <v>6</v>
      </c>
    </row>
    <row r="23" spans="1:2" x14ac:dyDescent="0.2">
      <c r="A23" t="s">
        <v>68</v>
      </c>
      <c r="B23">
        <v>6</v>
      </c>
    </row>
    <row r="24" spans="1:2" x14ac:dyDescent="0.2">
      <c r="A24" t="s">
        <v>70</v>
      </c>
      <c r="B24">
        <v>6</v>
      </c>
    </row>
    <row r="25" spans="1:2" x14ac:dyDescent="0.2">
      <c r="A25" t="s">
        <v>69</v>
      </c>
      <c r="B25">
        <v>6</v>
      </c>
    </row>
    <row r="26" spans="1:2" x14ac:dyDescent="0.2">
      <c r="A26" t="s">
        <v>71</v>
      </c>
      <c r="B26">
        <v>6</v>
      </c>
    </row>
    <row r="27" spans="1:2" x14ac:dyDescent="0.2">
      <c r="A27" t="s">
        <v>20</v>
      </c>
      <c r="B27">
        <v>6</v>
      </c>
    </row>
    <row r="28" spans="1:2" x14ac:dyDescent="0.2">
      <c r="A28" t="s">
        <v>21</v>
      </c>
      <c r="B28">
        <v>6</v>
      </c>
    </row>
    <row r="29" spans="1:2" x14ac:dyDescent="0.2">
      <c r="A29" t="s">
        <v>72</v>
      </c>
      <c r="B29">
        <v>6</v>
      </c>
    </row>
    <row r="30" spans="1:2" x14ac:dyDescent="0.2">
      <c r="A30" t="s">
        <v>73</v>
      </c>
      <c r="B30">
        <v>6</v>
      </c>
    </row>
    <row r="31" spans="1:2" x14ac:dyDescent="0.2">
      <c r="A31" t="s">
        <v>74</v>
      </c>
      <c r="B31">
        <v>6</v>
      </c>
    </row>
    <row r="32" spans="1:2" x14ac:dyDescent="0.2">
      <c r="A32" t="s">
        <v>75</v>
      </c>
      <c r="B32">
        <v>6</v>
      </c>
    </row>
    <row r="33" spans="1:2" x14ac:dyDescent="0.2">
      <c r="A33" t="s">
        <v>76</v>
      </c>
      <c r="B33">
        <v>6</v>
      </c>
    </row>
    <row r="34" spans="1:2" x14ac:dyDescent="0.2">
      <c r="A34" t="s">
        <v>77</v>
      </c>
      <c r="B34">
        <v>6</v>
      </c>
    </row>
    <row r="35" spans="1:2" x14ac:dyDescent="0.2">
      <c r="A35" t="s">
        <v>22</v>
      </c>
      <c r="B35">
        <v>6</v>
      </c>
    </row>
    <row r="36" spans="1:2" x14ac:dyDescent="0.2">
      <c r="A36" t="s">
        <v>23</v>
      </c>
      <c r="B36">
        <v>6</v>
      </c>
    </row>
    <row r="37" spans="1:2" x14ac:dyDescent="0.2">
      <c r="A37" t="s">
        <v>78</v>
      </c>
      <c r="B37">
        <v>6</v>
      </c>
    </row>
    <row r="38" spans="1:2" x14ac:dyDescent="0.2">
      <c r="A38" t="s">
        <v>79</v>
      </c>
      <c r="B38">
        <v>6</v>
      </c>
    </row>
    <row r="39" spans="1:2" x14ac:dyDescent="0.2">
      <c r="A39" t="s">
        <v>80</v>
      </c>
      <c r="B39">
        <v>6</v>
      </c>
    </row>
    <row r="40" spans="1:2" x14ac:dyDescent="0.2">
      <c r="A40" t="s">
        <v>81</v>
      </c>
      <c r="B40">
        <v>6</v>
      </c>
    </row>
    <row r="41" spans="1:2" x14ac:dyDescent="0.2">
      <c r="A41" t="s">
        <v>82</v>
      </c>
      <c r="B41">
        <v>6</v>
      </c>
    </row>
    <row r="42" spans="1:2" x14ac:dyDescent="0.2">
      <c r="A42" t="s">
        <v>83</v>
      </c>
      <c r="B42">
        <v>6</v>
      </c>
    </row>
    <row r="43" spans="1:2" x14ac:dyDescent="0.2">
      <c r="A43" t="s">
        <v>84</v>
      </c>
      <c r="B43">
        <v>6</v>
      </c>
    </row>
    <row r="44" spans="1:2" x14ac:dyDescent="0.2">
      <c r="A44" t="s">
        <v>24</v>
      </c>
      <c r="B44">
        <v>6</v>
      </c>
    </row>
    <row r="45" spans="1:2" x14ac:dyDescent="0.2">
      <c r="A45" t="s">
        <v>25</v>
      </c>
      <c r="B45">
        <v>6</v>
      </c>
    </row>
    <row r="46" spans="1:2" x14ac:dyDescent="0.2">
      <c r="A46" t="s">
        <v>28</v>
      </c>
      <c r="B46">
        <v>6</v>
      </c>
    </row>
    <row r="47" spans="1:2" x14ac:dyDescent="0.2">
      <c r="A47" t="s">
        <v>26</v>
      </c>
      <c r="B47">
        <v>6</v>
      </c>
    </row>
    <row r="48" spans="1:2" x14ac:dyDescent="0.2">
      <c r="A48" t="s">
        <v>27</v>
      </c>
      <c r="B48">
        <v>6</v>
      </c>
    </row>
    <row r="49" spans="1:2" x14ac:dyDescent="0.2">
      <c r="A49" t="s">
        <v>29</v>
      </c>
      <c r="B49">
        <v>6</v>
      </c>
    </row>
    <row r="50" spans="1:2" x14ac:dyDescent="0.2">
      <c r="A50" t="s">
        <v>30</v>
      </c>
      <c r="B50">
        <v>3</v>
      </c>
    </row>
    <row r="51" spans="1:2" x14ac:dyDescent="0.2">
      <c r="A51" t="s">
        <v>31</v>
      </c>
      <c r="B51">
        <v>3</v>
      </c>
    </row>
    <row r="52" spans="1:2" x14ac:dyDescent="0.2">
      <c r="A52" t="s">
        <v>32</v>
      </c>
      <c r="B52">
        <v>3</v>
      </c>
    </row>
    <row r="53" spans="1:2" x14ac:dyDescent="0.2">
      <c r="A53" t="s">
        <v>33</v>
      </c>
      <c r="B53">
        <v>3</v>
      </c>
    </row>
    <row r="54" spans="1:2" x14ac:dyDescent="0.2">
      <c r="A54" t="s">
        <v>34</v>
      </c>
      <c r="B54">
        <v>3</v>
      </c>
    </row>
    <row r="55" spans="1:2" x14ac:dyDescent="0.2">
      <c r="A55" t="s">
        <v>35</v>
      </c>
      <c r="B55">
        <v>3</v>
      </c>
    </row>
    <row r="56" spans="1:2" x14ac:dyDescent="0.2">
      <c r="A56" t="s">
        <v>85</v>
      </c>
      <c r="B56">
        <v>6</v>
      </c>
    </row>
    <row r="57" spans="1:2" x14ac:dyDescent="0.2">
      <c r="A57" t="s">
        <v>86</v>
      </c>
      <c r="B57">
        <v>6</v>
      </c>
    </row>
    <row r="58" spans="1:2" x14ac:dyDescent="0.2">
      <c r="A58" t="s">
        <v>88</v>
      </c>
      <c r="B58">
        <v>6</v>
      </c>
    </row>
    <row r="59" spans="1:2" x14ac:dyDescent="0.2">
      <c r="A59" t="s">
        <v>87</v>
      </c>
      <c r="B59">
        <v>3</v>
      </c>
    </row>
    <row r="60" spans="1:2" x14ac:dyDescent="0.2">
      <c r="A60" t="s">
        <v>89</v>
      </c>
      <c r="B60">
        <v>3</v>
      </c>
    </row>
    <row r="61" spans="1:2" x14ac:dyDescent="0.2">
      <c r="A61" t="s">
        <v>36</v>
      </c>
      <c r="B61">
        <v>6</v>
      </c>
    </row>
    <row r="62" spans="1:2" x14ac:dyDescent="0.2">
      <c r="A62" t="s">
        <v>91</v>
      </c>
      <c r="B62">
        <v>6</v>
      </c>
    </row>
    <row r="63" spans="1:2" x14ac:dyDescent="0.2">
      <c r="A63" t="s">
        <v>90</v>
      </c>
      <c r="B63">
        <v>6</v>
      </c>
    </row>
    <row r="64" spans="1:2" x14ac:dyDescent="0.2">
      <c r="A64" t="s">
        <v>92</v>
      </c>
      <c r="B64">
        <v>6</v>
      </c>
    </row>
    <row r="65" spans="1:2" x14ac:dyDescent="0.2">
      <c r="A65" t="s">
        <v>93</v>
      </c>
      <c r="B65">
        <v>6</v>
      </c>
    </row>
    <row r="66" spans="1:2" x14ac:dyDescent="0.2">
      <c r="A66" t="s">
        <v>94</v>
      </c>
      <c r="B66">
        <v>6</v>
      </c>
    </row>
    <row r="67" spans="1:2" x14ac:dyDescent="0.2">
      <c r="A67" t="s">
        <v>95</v>
      </c>
      <c r="B67">
        <v>6</v>
      </c>
    </row>
    <row r="68" spans="1:2" x14ac:dyDescent="0.2">
      <c r="A68" t="s">
        <v>37</v>
      </c>
      <c r="B68">
        <v>6</v>
      </c>
    </row>
    <row r="69" spans="1:2" x14ac:dyDescent="0.2">
      <c r="A69" t="s">
        <v>38</v>
      </c>
      <c r="B69">
        <v>6</v>
      </c>
    </row>
    <row r="70" spans="1:2" x14ac:dyDescent="0.2">
      <c r="A70" t="s">
        <v>41</v>
      </c>
      <c r="B70">
        <v>6</v>
      </c>
    </row>
    <row r="71" spans="1:2" x14ac:dyDescent="0.2">
      <c r="A71" t="s">
        <v>40</v>
      </c>
      <c r="B71">
        <v>6</v>
      </c>
    </row>
    <row r="72" spans="1:2" x14ac:dyDescent="0.2">
      <c r="A72" t="s">
        <v>39</v>
      </c>
      <c r="B72">
        <v>6</v>
      </c>
    </row>
    <row r="73" spans="1:2" x14ac:dyDescent="0.2">
      <c r="A73" t="s">
        <v>43</v>
      </c>
      <c r="B73">
        <v>6</v>
      </c>
    </row>
    <row r="74" spans="1:2" x14ac:dyDescent="0.2">
      <c r="A74" t="s">
        <v>96</v>
      </c>
      <c r="B74">
        <v>6</v>
      </c>
    </row>
    <row r="75" spans="1:2" x14ac:dyDescent="0.2">
      <c r="A75" t="s">
        <v>97</v>
      </c>
      <c r="B75">
        <v>6</v>
      </c>
    </row>
    <row r="76" spans="1:2" x14ac:dyDescent="0.2">
      <c r="A76" t="s">
        <v>98</v>
      </c>
      <c r="B76">
        <v>6</v>
      </c>
    </row>
    <row r="77" spans="1:2" x14ac:dyDescent="0.2">
      <c r="A77" t="s">
        <v>99</v>
      </c>
      <c r="B77">
        <v>6</v>
      </c>
    </row>
    <row r="78" spans="1:2" x14ac:dyDescent="0.2">
      <c r="A78" t="s">
        <v>100</v>
      </c>
      <c r="B78">
        <v>6</v>
      </c>
    </row>
    <row r="79" spans="1:2" x14ac:dyDescent="0.2">
      <c r="A79" t="s">
        <v>42</v>
      </c>
      <c r="B79">
        <v>6</v>
      </c>
    </row>
    <row r="80" spans="1:2" x14ac:dyDescent="0.2">
      <c r="A80" t="s">
        <v>101</v>
      </c>
      <c r="B80">
        <v>6</v>
      </c>
    </row>
    <row r="81" spans="1:2" x14ac:dyDescent="0.2">
      <c r="A81" t="s">
        <v>51</v>
      </c>
      <c r="B81">
        <v>18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BWL (PO 2024)</vt:lpstr>
      <vt:lpstr>Auwahllisten</vt:lpstr>
      <vt:lpstr>ECTS-Punkte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 Maifarth</dc:creator>
  <cp:keywords/>
  <dc:description/>
  <cp:lastModifiedBy>Maifarth, Marc</cp:lastModifiedBy>
  <dcterms:created xsi:type="dcterms:W3CDTF">2020-02-21T14:47:25Z</dcterms:created>
  <dcterms:modified xsi:type="dcterms:W3CDTF">2025-04-15T01:05:38Z</dcterms:modified>
  <cp:category/>
</cp:coreProperties>
</file>