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0B996EF2-3C46-154A-A930-DA261FA667B1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WiPäd II (PO 2024)" sheetId="1" r:id="rId1"/>
    <sheet name="Auswahllisten" sheetId="9" state="hidden" r:id="rId2"/>
    <sheet name="ECTS-Punkte" sheetId="8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1" i="1" l="1"/>
  <c r="J32" i="1"/>
  <c r="J33" i="1"/>
  <c r="I31" i="1"/>
  <c r="I32" i="1"/>
  <c r="I33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34" i="1"/>
  <c r="I34" i="1" s="1"/>
  <c r="G4" i="1"/>
  <c r="A25" i="1"/>
  <c r="G25" i="1" s="1"/>
  <c r="J25" i="1" s="1"/>
  <c r="A26" i="1"/>
  <c r="G26" i="1" s="1"/>
  <c r="J26" i="1" s="1"/>
  <c r="A27" i="1"/>
  <c r="G27" i="1" s="1"/>
  <c r="J27" i="1" s="1"/>
  <c r="A28" i="1"/>
  <c r="G28" i="1" s="1"/>
  <c r="J28" i="1" s="1"/>
  <c r="A29" i="1"/>
  <c r="G29" i="1" s="1"/>
  <c r="J29" i="1" s="1"/>
  <c r="A30" i="1"/>
  <c r="G30" i="1" s="1"/>
  <c r="J30" i="1" s="1"/>
  <c r="A31" i="1"/>
  <c r="G31" i="1" s="1"/>
  <c r="A32" i="1"/>
  <c r="G32" i="1" s="1"/>
  <c r="A33" i="1"/>
  <c r="G33" i="1" s="1"/>
  <c r="A24" i="1"/>
  <c r="G24" i="1" s="1"/>
  <c r="J24" i="1" s="1"/>
  <c r="I27" i="1" l="1"/>
  <c r="J34" i="1"/>
  <c r="I30" i="1"/>
  <c r="I29" i="1"/>
  <c r="I28" i="1"/>
  <c r="I26" i="1"/>
  <c r="I25" i="1"/>
  <c r="I24" i="1"/>
  <c r="G35" i="1"/>
  <c r="J4" i="1" l="1"/>
  <c r="I4" i="1" l="1"/>
  <c r="J5" i="1" l="1"/>
  <c r="I5" i="1"/>
  <c r="J6" i="1" l="1"/>
  <c r="I6" i="1"/>
  <c r="J7" i="1" l="1"/>
  <c r="I7" i="1"/>
  <c r="J8" i="1" l="1"/>
  <c r="I8" i="1"/>
  <c r="J9" i="1" l="1"/>
  <c r="I9" i="1"/>
  <c r="J10" i="1" l="1"/>
  <c r="I10" i="1"/>
  <c r="J11" i="1" l="1"/>
  <c r="I11" i="1"/>
  <c r="J12" i="1" l="1"/>
  <c r="I12" i="1"/>
  <c r="J13" i="1" l="1"/>
  <c r="I13" i="1"/>
  <c r="J14" i="1" l="1"/>
  <c r="I14" i="1"/>
  <c r="J15" i="1" l="1"/>
  <c r="I15" i="1"/>
  <c r="J16" i="1" l="1"/>
  <c r="I16" i="1"/>
  <c r="J17" i="1" l="1"/>
  <c r="I17" i="1"/>
  <c r="J18" i="1" l="1"/>
  <c r="I18" i="1"/>
  <c r="J19" i="1" l="1"/>
  <c r="I19" i="1"/>
  <c r="J20" i="1" l="1"/>
  <c r="I20" i="1"/>
  <c r="J21" i="1" l="1"/>
  <c r="I21" i="1"/>
  <c r="J22" i="1" l="1"/>
  <c r="I22" i="1"/>
  <c r="J23" i="1" l="1"/>
  <c r="I23" i="1"/>
  <c r="J35" i="1" l="1"/>
  <c r="I35" i="1" l="1"/>
  <c r="F35" i="1" s="1"/>
</calcChain>
</file>

<file path=xl/sharedStrings.xml><?xml version="1.0" encoding="utf-8"?>
<sst xmlns="http://schemas.openxmlformats.org/spreadsheetml/2006/main" count="225" uniqueCount="110">
  <si>
    <t>Modul</t>
  </si>
  <si>
    <t>Semester</t>
  </si>
  <si>
    <t>Gewicht</t>
  </si>
  <si>
    <t>Note</t>
  </si>
  <si>
    <t>Investition und Finanzierung</t>
  </si>
  <si>
    <t>Recht</t>
  </si>
  <si>
    <t>ECTS</t>
  </si>
  <si>
    <t>Grundlagen der Volkswirtschaftslehre II: Makroökonomie</t>
  </si>
  <si>
    <t>Grundlagen der Volkswirtschaftslehre I: Mikroökonomie</t>
  </si>
  <si>
    <t>Datum</t>
  </si>
  <si>
    <t>Prüfer</t>
  </si>
  <si>
    <t>Wirtschaftsinformatik</t>
  </si>
  <si>
    <t>Gesamtnote</t>
  </si>
  <si>
    <t>Human Resource Education and Management I</t>
  </si>
  <si>
    <t>Human Resource Education and Management II</t>
  </si>
  <si>
    <t>Human Resource Education and Management III</t>
  </si>
  <si>
    <t>Abschlussmodul</t>
  </si>
  <si>
    <t>ECTS-Punkte</t>
  </si>
  <si>
    <t>Einführung in die Informatik: Programmierung und Softwareentwicklung</t>
  </si>
  <si>
    <t>Rechnerarchitektur</t>
  </si>
  <si>
    <t>Wasti e.V. übernimmt keine Haftung für ggf. falsche Berechnungen!</t>
  </si>
  <si>
    <t>Externes Rechnungswesen</t>
  </si>
  <si>
    <t>Grundlagen der Mathematik</t>
  </si>
  <si>
    <t>Grundlagen der Statistik</t>
  </si>
  <si>
    <t>Internes Rechnungswesen</t>
  </si>
  <si>
    <t>Marketing-Management</t>
  </si>
  <si>
    <t>Introduction to Econometrics</t>
  </si>
  <si>
    <t>Kompetenzen der Wirtschaftspädagogik</t>
  </si>
  <si>
    <t>Business Modelling</t>
  </si>
  <si>
    <t>Digitalisierung und Nachhaltigkeit im beruflichen Kontext</t>
  </si>
  <si>
    <t>Organization and Strategy</t>
  </si>
  <si>
    <t>Perspektiven der Wirtschaftspädagogik</t>
  </si>
  <si>
    <t>Wirtschaftspädagogische Forschung (Hauptseminar)</t>
  </si>
  <si>
    <t>Berufssprache Deutsch</t>
  </si>
  <si>
    <t>Deutsch</t>
  </si>
  <si>
    <t>Englisch</t>
  </si>
  <si>
    <t>Französisch</t>
  </si>
  <si>
    <t>Spanisch</t>
  </si>
  <si>
    <t>Informatik</t>
  </si>
  <si>
    <t>Mathematik</t>
  </si>
  <si>
    <t>Evangelische Religionslehre</t>
  </si>
  <si>
    <t>Katholische Religionslehre</t>
  </si>
  <si>
    <t>Basismodul Sprachwissenschaft Deutsch als Fremdsprache</t>
  </si>
  <si>
    <t>Basismodul Fachdidaktik Deutsch</t>
  </si>
  <si>
    <t>Basismodul Spracherwerbsforschung</t>
  </si>
  <si>
    <t>Basismodul Kulturwissenschaften</t>
  </si>
  <si>
    <t>Basismodul Literaturwissenschaft Deutsch als Fremdsprache</t>
  </si>
  <si>
    <t>Praktikum</t>
  </si>
  <si>
    <t>Fremd- und fachsprachliche Unterrichtspraxis aus fachdidaktischer Perspektive</t>
  </si>
  <si>
    <t>Basismodul Neuere Deutsche Literatur</t>
  </si>
  <si>
    <t>Basismodul Germanistische Linguistik</t>
  </si>
  <si>
    <t>Basic Module: Practical English Language</t>
  </si>
  <si>
    <t>Basismodul Englische Literaturwissenschaft</t>
  </si>
  <si>
    <t>Basic Module: Speaking Skills English</t>
  </si>
  <si>
    <t>Basismodul Englische Sprachwissenschaft</t>
  </si>
  <si>
    <t>Basic Module: Writing Skills English</t>
  </si>
  <si>
    <t>Aufbaumodul Sprachpraxis Englisch</t>
  </si>
  <si>
    <t>Aufbaumodul Fachwissenschaft Englisch</t>
  </si>
  <si>
    <t>Sprachpraxis I - Französisch</t>
  </si>
  <si>
    <t>Basismodul Linguistik I</t>
  </si>
  <si>
    <t>Sprachpraxis II - Französisch</t>
  </si>
  <si>
    <t>Basismodul Literatur- und Kulturwissenschaft I</t>
  </si>
  <si>
    <t>Sprachpraxis III - Französisch</t>
  </si>
  <si>
    <t>Basismodul Linguistik II (Französisch)</t>
  </si>
  <si>
    <t>Sprachpraxis IV - Französisch</t>
  </si>
  <si>
    <t>Sprachpraxis I - Spanisch</t>
  </si>
  <si>
    <t>Sprachpraxis II - Spanisch</t>
  </si>
  <si>
    <t>Sprachpraxis III - Spanisch</t>
  </si>
  <si>
    <t>Basismodul Linguistik II (Spanisch)</t>
  </si>
  <si>
    <t>Sprachpraxis IV - Spanisch</t>
  </si>
  <si>
    <t>Algorithmen und Datenstrukturen</t>
  </si>
  <si>
    <t>Datenbanksysteme</t>
  </si>
  <si>
    <t>Softwaretechnik</t>
  </si>
  <si>
    <t>Informatik VI (Wahlfach)</t>
  </si>
  <si>
    <t>Lineare Algebra I</t>
  </si>
  <si>
    <t>Aufbaumodul Neuere Deutsche Literatur</t>
  </si>
  <si>
    <t>Lineare Algebra II</t>
  </si>
  <si>
    <t>Elementare Stochastik und Elementargeometrie</t>
  </si>
  <si>
    <t>Analysis I</t>
  </si>
  <si>
    <t>Elementare Zahlentheorie und Kombinatorik</t>
  </si>
  <si>
    <t>Analysis II</t>
  </si>
  <si>
    <t>Einführung in die Biblische Theologie</t>
  </si>
  <si>
    <t>Einführung in die Methoden wissenschaftlichen Arbeitens</t>
  </si>
  <si>
    <t>Einführung in die Historische Theologie I</t>
  </si>
  <si>
    <t>Grundlagen der Systematischen Theologie I - Fundamentaltheologie</t>
  </si>
  <si>
    <t>Propädeutik</t>
  </si>
  <si>
    <t>Kirchengeschichte</t>
  </si>
  <si>
    <t>Religionswissenschaft</t>
  </si>
  <si>
    <t>Systematische Theologie (Dogmatik und Ethik)</t>
  </si>
  <si>
    <t>Neues Testament</t>
  </si>
  <si>
    <t>Grundlagen der Systematischen Theologie II - Moraltheologie und Sozialethik</t>
  </si>
  <si>
    <t>Grundlagen der Systematischen Theologie III - Dogmatik</t>
  </si>
  <si>
    <t>Einführung in die Historische Theologie II</t>
  </si>
  <si>
    <t>Aufbau Systematische Theologie I - Fundamentaltheologie</t>
  </si>
  <si>
    <t>Aufbau Biblische Theologie I/II</t>
  </si>
  <si>
    <t>Aufbau Systematische Theologie II - Moraltheologie</t>
  </si>
  <si>
    <t>Wahlfach:</t>
  </si>
  <si>
    <t>Platzhalter NF 1</t>
  </si>
  <si>
    <t>Platzhalter NF 2</t>
  </si>
  <si>
    <t>Platzhalter NF 3</t>
  </si>
  <si>
    <t>Platzhalter NF 4</t>
  </si>
  <si>
    <t>Platzhalter NF 5</t>
  </si>
  <si>
    <t>Platzhalter NF 6</t>
  </si>
  <si>
    <t>Platzhalter NF 7</t>
  </si>
  <si>
    <t>Platzhalter NF 8</t>
  </si>
  <si>
    <t>Platzhalter NF 9</t>
  </si>
  <si>
    <t>Platzhalter NF 10</t>
  </si>
  <si>
    <t>Vertiefungsmodul Mehrsprachigkeitsforschung</t>
  </si>
  <si>
    <t>&lt;NF wählen&gt;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</si>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</sst>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0"/>
      <color theme="1"/>
      <name val="Helvetica"/>
      <family val="2"/>
    </font>
    <font>
      <b/>
      <sz val="10"/>
      <color theme="1"/>
      <name val="Helvetic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Helvetica"/>
      <family val="2"/>
    </font>
    <font>
      <b/>
      <sz val="10"/>
      <color theme="0"/>
      <name val="Helvetica"/>
      <family val="2"/>
    </font>
    <font>
      <sz val="9"/>
      <color theme="1"/>
      <name val="Helvetic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double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double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vertical="center"/>
      <protection locked="0"/>
    </xf>
    <xf numFmtId="14" fontId="4" fillId="3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14" fontId="4" fillId="4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vertical="center" wrapText="1"/>
      <protection locked="0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4" fontId="4" fillId="3" borderId="0" xfId="0" applyNumberFormat="1" applyFont="1" applyFill="1" applyAlignment="1" applyProtection="1">
      <alignment horizontal="center" vertical="center"/>
      <protection locked="0"/>
    </xf>
    <xf numFmtId="4" fontId="4" fillId="4" borderId="0" xfId="0" applyNumberFormat="1" applyFont="1" applyFill="1" applyAlignment="1" applyProtection="1">
      <alignment horizontal="center" vertical="center"/>
      <protection locked="0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 applyProtection="1">
      <alignment horizontal="center" vertical="center"/>
      <protection locked="0"/>
    </xf>
    <xf numFmtId="14" fontId="3" fillId="3" borderId="0" xfId="0" applyNumberFormat="1" applyFont="1" applyFill="1" applyAlignment="1" applyProtection="1">
      <alignment horizontal="center" vertical="center"/>
      <protection locked="0"/>
    </xf>
    <xf numFmtId="0" fontId="3" fillId="3" borderId="0" xfId="0" applyFont="1" applyFill="1" applyAlignment="1" applyProtection="1">
      <alignment vertical="center"/>
      <protection locked="0"/>
    </xf>
    <xf numFmtId="0" fontId="3" fillId="3" borderId="0" xfId="0" applyFont="1" applyFill="1" applyAlignment="1">
      <alignment horizontal="center" vertical="center"/>
    </xf>
    <xf numFmtId="4" fontId="3" fillId="3" borderId="0" xfId="0" applyNumberFormat="1" applyFont="1" applyFill="1" applyAlignment="1" applyProtection="1">
      <alignment horizontal="center" vertical="center"/>
      <protection locked="0"/>
    </xf>
  </cellXfs>
  <cellStyles count="1">
    <cellStyle name="Normal" xfId="0" builtinId="0"/>
  </cellStyles>
  <dxfs count="17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A9ACC5"/>
      <color rgb="FF28306D"/>
      <color rgb="FFD4D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690107</xdr:colOff>
      <xdr:row>3</xdr:row>
      <xdr:rowOff>0</xdr:rowOff>
    </xdr:from>
    <xdr:to>
      <xdr:col>10</xdr:col>
      <xdr:colOff>0</xdr:colOff>
      <xdr:row>10</xdr:row>
      <xdr:rowOff>85500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1B1C769C-7C09-40D0-83AC-93A29C4AF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3:G35" headerRowDxfId="16" dataDxfId="15">
  <tableColumns count="7">
    <tableColumn id="1" xr3:uid="{79A8D6AC-3D5E-6B41-8DE2-41A5351D230B}" name="Modul" totalsRowLabel="Ergebnis" dataDxfId="14" totalsRowDxfId="13"/>
    <tableColumn id="2" xr3:uid="{F855F6E4-46A2-E74F-8D64-8362FD348898}" name="Semester" dataDxfId="12" totalsRowDxfId="11"/>
    <tableColumn id="3" xr3:uid="{05031BB4-3EA7-D648-8FB7-B12F5A7E0111}" name="Datum" dataDxfId="10" totalsRowDxfId="9"/>
    <tableColumn id="4" xr3:uid="{84410546-EDD8-4145-8F53-EBBBCF8044EC}" name="Prüfer" dataDxfId="8" totalsRowDxfId="7"/>
    <tableColumn id="5" xr3:uid="{C3AE18B2-F313-F845-9CB5-D7437F5040EA}" name="Gewicht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dimension ref="A1:J37"/>
  <sheetViews>
    <sheetView showGridLines="0" tabSelected="1" zoomScale="140" zoomScaleNormal="140" workbookViewId="0">
      <selection activeCell="D9" sqref="D9"/>
    </sheetView>
  </sheetViews>
  <sheetFormatPr baseColWidth="10" defaultColWidth="10.83203125" defaultRowHeight="20" customHeight="1" x14ac:dyDescent="0.2"/>
  <cols>
    <col min="1" max="1" width="62.33203125" style="1" bestFit="1" customWidth="1"/>
    <col min="2" max="2" width="9" style="3" bestFit="1" customWidth="1"/>
    <col min="3" max="3" width="10.83203125" style="4"/>
    <col min="4" max="4" width="14.6640625" style="1" bestFit="1" customWidth="1"/>
    <col min="5" max="5" width="7.83203125" style="3" bestFit="1" customWidth="1"/>
    <col min="6" max="6" width="13.1640625" style="5" customWidth="1"/>
    <col min="7" max="7" width="7.6640625" style="3" customWidth="1"/>
    <col min="8" max="16384" width="10.83203125" style="1"/>
  </cols>
  <sheetData>
    <row r="1" spans="1:10" ht="20" customHeight="1" thickTop="1" thickBot="1" x14ac:dyDescent="0.25">
      <c r="A1" s="25" t="s">
        <v>96</v>
      </c>
      <c r="B1" s="1"/>
    </row>
    <row r="2" spans="1:10" ht="20" customHeight="1" thickTop="1" thickBot="1" x14ac:dyDescent="0.25">
      <c r="A2" s="28" t="s">
        <v>108</v>
      </c>
    </row>
    <row r="3" spans="1:10" ht="20" customHeight="1" thickTop="1" thickBot="1" x14ac:dyDescent="0.25">
      <c r="A3" s="6" t="s">
        <v>0</v>
      </c>
      <c r="B3" s="7" t="s">
        <v>1</v>
      </c>
      <c r="C3" s="8" t="s">
        <v>9</v>
      </c>
      <c r="D3" s="9" t="s">
        <v>10</v>
      </c>
      <c r="E3" s="9" t="s">
        <v>2</v>
      </c>
      <c r="F3" s="10" t="s">
        <v>3</v>
      </c>
      <c r="G3" s="9" t="s">
        <v>6</v>
      </c>
    </row>
    <row r="4" spans="1:10" ht="20" customHeight="1" thickTop="1" x14ac:dyDescent="0.2">
      <c r="A4" s="24" t="s">
        <v>21</v>
      </c>
      <c r="B4" s="14"/>
      <c r="C4" s="15"/>
      <c r="D4" s="16"/>
      <c r="E4" s="22">
        <v>0.5</v>
      </c>
      <c r="F4" s="27"/>
      <c r="G4" s="22" t="str">
        <f>IF(Tabelle1[[#This Row],[Note]]="","",IF(Tabelle1[[#This Row],[Note]]=5,0,VLOOKUP(Tabelle1[[#This Row],[Modul]],'ECTS-Punkte'!$A$2:$B$81,2,FALSE)))</f>
        <v/>
      </c>
      <c r="I4" s="18">
        <f>IF(Tabelle1[[#This Row],[Note]]="",0,Tabelle1[[#This Row],[Gewicht]]*Tabelle1[[#This Row],[Note]]*Tabelle1[[#This Row],[ECTS]])</f>
        <v>0</v>
      </c>
      <c r="J4" s="18">
        <f>IF(Tabelle1[[#This Row],[Note]]="",0,Tabelle1[[#This Row],[Gewicht]]*Tabelle1[[#This Row],[ECTS]])</f>
        <v>0</v>
      </c>
    </row>
    <row r="5" spans="1:10" ht="20" customHeight="1" x14ac:dyDescent="0.2">
      <c r="A5" s="23" t="s">
        <v>22</v>
      </c>
      <c r="B5" s="11"/>
      <c r="C5" s="13"/>
      <c r="D5" s="12"/>
      <c r="E5" s="21">
        <v>0.5</v>
      </c>
      <c r="F5" s="26"/>
      <c r="G5" s="21" t="str">
        <f>IF(Tabelle1[[#This Row],[Note]]="","",IF(Tabelle1[[#This Row],[Note]]=5,0,VLOOKUP(Tabelle1[[#This Row],[Modul]],'ECTS-Punkte'!$A$2:$B$81,2,FALSE)))</f>
        <v/>
      </c>
      <c r="I5" s="18">
        <f>IF(Tabelle1[[#This Row],[Note]]="",0,Tabelle1[[#This Row],[Gewicht]]*Tabelle1[[#This Row],[Note]]*Tabelle1[[#This Row],[ECTS]])</f>
        <v>0</v>
      </c>
      <c r="J5" s="18">
        <f>IF(Tabelle1[[#This Row],[Note]]="",0,Tabelle1[[#This Row],[Gewicht]]*Tabelle1[[#This Row],[ECTS]])</f>
        <v>0</v>
      </c>
    </row>
    <row r="6" spans="1:10" ht="20" customHeight="1" x14ac:dyDescent="0.2">
      <c r="A6" s="24" t="s">
        <v>13</v>
      </c>
      <c r="B6" s="14"/>
      <c r="C6" s="15"/>
      <c r="D6" s="16"/>
      <c r="E6" s="22">
        <v>1</v>
      </c>
      <c r="F6" s="27"/>
      <c r="G6" s="22" t="str">
        <f>IF(Tabelle1[[#This Row],[Note]]="","",IF(Tabelle1[[#This Row],[Note]]=5,0,VLOOKUP(Tabelle1[[#This Row],[Modul]],'ECTS-Punkte'!$A$2:$B$81,2,FALSE)))</f>
        <v/>
      </c>
      <c r="I6" s="18">
        <f>IF(Tabelle1[[#This Row],[Note]]="",0,Tabelle1[[#This Row],[Gewicht]]*Tabelle1[[#This Row],[Note]]*Tabelle1[[#This Row],[ECTS]])</f>
        <v>0</v>
      </c>
      <c r="J6" s="18">
        <f>IF(Tabelle1[[#This Row],[Note]]="",0,Tabelle1[[#This Row],[Gewicht]]*Tabelle1[[#This Row],[ECTS]])</f>
        <v>0</v>
      </c>
    </row>
    <row r="7" spans="1:10" ht="20" customHeight="1" x14ac:dyDescent="0.2">
      <c r="A7" s="23" t="s">
        <v>23</v>
      </c>
      <c r="B7" s="11"/>
      <c r="C7" s="13"/>
      <c r="D7" s="12"/>
      <c r="E7" s="21">
        <v>0.5</v>
      </c>
      <c r="F7" s="26"/>
      <c r="G7" s="21" t="str">
        <f>IF(Tabelle1[[#This Row],[Note]]="","",IF(Tabelle1[[#This Row],[Note]]=5,0,VLOOKUP(Tabelle1[[#This Row],[Modul]],'ECTS-Punkte'!$A$2:$B$81,2,FALSE)))</f>
        <v/>
      </c>
      <c r="I7" s="18">
        <f>IF(Tabelle1[[#This Row],[Note]]="",0,Tabelle1[[#This Row],[Gewicht]]*Tabelle1[[#This Row],[Note]]*Tabelle1[[#This Row],[ECTS]])</f>
        <v>0</v>
      </c>
      <c r="J7" s="18">
        <f>IF(Tabelle1[[#This Row],[Note]]="",0,Tabelle1[[#This Row],[Gewicht]]*Tabelle1[[#This Row],[ECTS]])</f>
        <v>0</v>
      </c>
    </row>
    <row r="8" spans="1:10" ht="20" customHeight="1" x14ac:dyDescent="0.2">
      <c r="A8" s="24" t="s">
        <v>8</v>
      </c>
      <c r="B8" s="14"/>
      <c r="C8" s="15"/>
      <c r="D8" s="16"/>
      <c r="E8" s="22">
        <v>0.5</v>
      </c>
      <c r="F8" s="27"/>
      <c r="G8" s="22" t="str">
        <f>IF(Tabelle1[[#This Row],[Note]]="","",IF(Tabelle1[[#This Row],[Note]]=5,0,VLOOKUP(Tabelle1[[#This Row],[Modul]],'ECTS-Punkte'!$A$2:$B$81,2,FALSE)))</f>
        <v/>
      </c>
      <c r="I8" s="18">
        <f>IF(Tabelle1[[#This Row],[Note]]="",0,Tabelle1[[#This Row],[Gewicht]]*Tabelle1[[#This Row],[Note]]*Tabelle1[[#This Row],[ECTS]])</f>
        <v>0</v>
      </c>
      <c r="J8" s="18">
        <f>IF(Tabelle1[[#This Row],[Note]]="",0,Tabelle1[[#This Row],[Gewicht]]*Tabelle1[[#This Row],[ECTS]])</f>
        <v>0</v>
      </c>
    </row>
    <row r="9" spans="1:10" ht="20" customHeight="1" x14ac:dyDescent="0.2">
      <c r="A9" s="23" t="s">
        <v>24</v>
      </c>
      <c r="B9" s="11"/>
      <c r="C9" s="13"/>
      <c r="D9" s="12"/>
      <c r="E9" s="21">
        <v>0.5</v>
      </c>
      <c r="F9" s="26"/>
      <c r="G9" s="21" t="str">
        <f>IF(Tabelle1[[#This Row],[Note]]="","",IF(Tabelle1[[#This Row],[Note]]=5,0,VLOOKUP(Tabelle1[[#This Row],[Modul]],'ECTS-Punkte'!$A$2:$B$81,2,FALSE)))</f>
        <v/>
      </c>
      <c r="I9" s="18">
        <f>IF(Tabelle1[[#This Row],[Note]]="",0,Tabelle1[[#This Row],[Gewicht]]*Tabelle1[[#This Row],[Note]]*Tabelle1[[#This Row],[ECTS]])</f>
        <v>0</v>
      </c>
      <c r="J9" s="18">
        <f>IF(Tabelle1[[#This Row],[Note]]="",0,Tabelle1[[#This Row],[Gewicht]]*Tabelle1[[#This Row],[ECTS]])</f>
        <v>0</v>
      </c>
    </row>
    <row r="10" spans="1:10" ht="20" customHeight="1" x14ac:dyDescent="0.2">
      <c r="A10" s="24" t="s">
        <v>25</v>
      </c>
      <c r="B10" s="14"/>
      <c r="C10" s="15"/>
      <c r="D10" s="16"/>
      <c r="E10" s="22">
        <v>0.5</v>
      </c>
      <c r="F10" s="27"/>
      <c r="G10" s="22" t="str">
        <f>IF(Tabelle1[[#This Row],[Note]]="","",IF(Tabelle1[[#This Row],[Note]]=5,0,VLOOKUP(Tabelle1[[#This Row],[Modul]],'ECTS-Punkte'!$A$2:$B$81,2,FALSE)))</f>
        <v/>
      </c>
      <c r="I10" s="18">
        <f>IF(Tabelle1[[#This Row],[Note]]="",0,Tabelle1[[#This Row],[Gewicht]]*Tabelle1[[#This Row],[Note]]*Tabelle1[[#This Row],[ECTS]])</f>
        <v>0</v>
      </c>
      <c r="J10" s="18">
        <f>IF(Tabelle1[[#This Row],[Note]]="",0,Tabelle1[[#This Row],[Gewicht]]*Tabelle1[[#This Row],[ECTS]])</f>
        <v>0</v>
      </c>
    </row>
    <row r="11" spans="1:10" ht="20" customHeight="1" x14ac:dyDescent="0.2">
      <c r="A11" s="23" t="s">
        <v>14</v>
      </c>
      <c r="B11" s="11"/>
      <c r="C11" s="13"/>
      <c r="D11" s="12"/>
      <c r="E11" s="21">
        <v>1</v>
      </c>
      <c r="F11" s="26"/>
      <c r="G11" s="21" t="str">
        <f>IF(Tabelle1[[#This Row],[Note]]="","",IF(Tabelle1[[#This Row],[Note]]=5,0,VLOOKUP(Tabelle1[[#This Row],[Modul]],'ECTS-Punkte'!$A$2:$B$81,2,FALSE)))</f>
        <v/>
      </c>
      <c r="I11" s="18">
        <f>IF(Tabelle1[[#This Row],[Note]]="",0,Tabelle1[[#This Row],[Gewicht]]*Tabelle1[[#This Row],[Note]]*Tabelle1[[#This Row],[ECTS]])</f>
        <v>0</v>
      </c>
      <c r="J11" s="18">
        <f>IF(Tabelle1[[#This Row],[Note]]="",0,Tabelle1[[#This Row],[Gewicht]]*Tabelle1[[#This Row],[ECTS]])</f>
        <v>0</v>
      </c>
    </row>
    <row r="12" spans="1:10" ht="20" customHeight="1" x14ac:dyDescent="0.2">
      <c r="A12" s="24" t="s">
        <v>5</v>
      </c>
      <c r="B12" s="14"/>
      <c r="C12" s="15"/>
      <c r="D12" s="16"/>
      <c r="E12" s="22">
        <v>0.5</v>
      </c>
      <c r="F12" s="27"/>
      <c r="G12" s="22" t="str">
        <f>IF(Tabelle1[[#This Row],[Note]]="","",IF(Tabelle1[[#This Row],[Note]]=5,0,VLOOKUP(Tabelle1[[#This Row],[Modul]],'ECTS-Punkte'!$A$2:$B$81,2,FALSE)))</f>
        <v/>
      </c>
      <c r="I12" s="18">
        <f>IF(Tabelle1[[#This Row],[Note]]="",0,Tabelle1[[#This Row],[Gewicht]]*Tabelle1[[#This Row],[Note]]*Tabelle1[[#This Row],[ECTS]])</f>
        <v>0</v>
      </c>
      <c r="J12" s="18">
        <f>IF(Tabelle1[[#This Row],[Note]]="",0,Tabelle1[[#This Row],[Gewicht]]*Tabelle1[[#This Row],[ECTS]])</f>
        <v>0</v>
      </c>
    </row>
    <row r="13" spans="1:10" ht="20" customHeight="1" x14ac:dyDescent="0.2">
      <c r="A13" s="23" t="s">
        <v>7</v>
      </c>
      <c r="B13" s="11"/>
      <c r="C13" s="13"/>
      <c r="D13" s="12"/>
      <c r="E13" s="21">
        <v>0.5</v>
      </c>
      <c r="F13" s="26"/>
      <c r="G13" s="21" t="str">
        <f>IF(Tabelle1[[#This Row],[Note]]="","",IF(Tabelle1[[#This Row],[Note]]=5,0,VLOOKUP(Tabelle1[[#This Row],[Modul]],'ECTS-Punkte'!$A$2:$B$81,2,FALSE)))</f>
        <v/>
      </c>
      <c r="I13" s="18">
        <f>IF(Tabelle1[[#This Row],[Note]]="",0,Tabelle1[[#This Row],[Gewicht]]*Tabelle1[[#This Row],[Note]]*Tabelle1[[#This Row],[ECTS]])</f>
        <v>0</v>
      </c>
      <c r="J13" s="18">
        <f>IF(Tabelle1[[#This Row],[Note]]="",0,Tabelle1[[#This Row],[Gewicht]]*Tabelle1[[#This Row],[ECTS]])</f>
        <v>0</v>
      </c>
    </row>
    <row r="14" spans="1:10" ht="20" customHeight="1" x14ac:dyDescent="0.2">
      <c r="A14" s="24" t="s">
        <v>4</v>
      </c>
      <c r="B14" s="14"/>
      <c r="C14" s="15"/>
      <c r="D14" s="16"/>
      <c r="E14" s="22">
        <v>0.5</v>
      </c>
      <c r="F14" s="27"/>
      <c r="G14" s="22" t="str">
        <f>IF(Tabelle1[[#This Row],[Note]]="","",IF(Tabelle1[[#This Row],[Note]]=5,0,VLOOKUP(Tabelle1[[#This Row],[Modul]],'ECTS-Punkte'!$A$2:$B$81,2,FALSE)))</f>
        <v/>
      </c>
      <c r="I14" s="18">
        <f>IF(Tabelle1[[#This Row],[Note]]="",0,Tabelle1[[#This Row],[Gewicht]]*Tabelle1[[#This Row],[Note]]*Tabelle1[[#This Row],[ECTS]])</f>
        <v>0</v>
      </c>
      <c r="J14" s="18">
        <f>IF(Tabelle1[[#This Row],[Note]]="",0,Tabelle1[[#This Row],[Gewicht]]*Tabelle1[[#This Row],[ECTS]])</f>
        <v>0</v>
      </c>
    </row>
    <row r="15" spans="1:10" ht="20" customHeight="1" x14ac:dyDescent="0.2">
      <c r="A15" s="23" t="s">
        <v>11</v>
      </c>
      <c r="B15" s="11"/>
      <c r="C15" s="13"/>
      <c r="D15" s="12"/>
      <c r="E15" s="21">
        <v>0.5</v>
      </c>
      <c r="F15" s="26"/>
      <c r="G15" s="21" t="str">
        <f>IF(Tabelle1[[#This Row],[Note]]="","",IF(Tabelle1[[#This Row],[Note]]=5,0,VLOOKUP(Tabelle1[[#This Row],[Modul]],'ECTS-Punkte'!$A$2:$B$81,2,FALSE)))</f>
        <v/>
      </c>
      <c r="I15" s="18">
        <f>IF(Tabelle1[[#This Row],[Note]]="",0,Tabelle1[[#This Row],[Gewicht]]*Tabelle1[[#This Row],[Note]]*Tabelle1[[#This Row],[ECTS]])</f>
        <v>0</v>
      </c>
      <c r="J15" s="18">
        <f>IF(Tabelle1[[#This Row],[Note]]="",0,Tabelle1[[#This Row],[Gewicht]]*Tabelle1[[#This Row],[ECTS]])</f>
        <v>0</v>
      </c>
    </row>
    <row r="16" spans="1:10" ht="20" customHeight="1" x14ac:dyDescent="0.2">
      <c r="A16" s="24" t="s">
        <v>26</v>
      </c>
      <c r="B16" s="14"/>
      <c r="C16" s="15"/>
      <c r="D16" s="16"/>
      <c r="E16" s="22">
        <v>0.5</v>
      </c>
      <c r="F16" s="27"/>
      <c r="G16" s="22" t="str">
        <f>IF(Tabelle1[[#This Row],[Note]]="","",IF(Tabelle1[[#This Row],[Note]]=5,0,VLOOKUP(Tabelle1[[#This Row],[Modul]],'ECTS-Punkte'!$A$2:$B$81,2,FALSE)))</f>
        <v/>
      </c>
      <c r="I16" s="18">
        <f>IF(Tabelle1[[#This Row],[Note]]="",0,Tabelle1[[#This Row],[Gewicht]]*Tabelle1[[#This Row],[Note]]*Tabelle1[[#This Row],[ECTS]])</f>
        <v>0</v>
      </c>
      <c r="J16" s="18">
        <f>IF(Tabelle1[[#This Row],[Note]]="",0,Tabelle1[[#This Row],[Gewicht]]*Tabelle1[[#This Row],[ECTS]])</f>
        <v>0</v>
      </c>
    </row>
    <row r="17" spans="1:10" ht="20" customHeight="1" x14ac:dyDescent="0.2">
      <c r="A17" s="23" t="s">
        <v>27</v>
      </c>
      <c r="B17" s="11"/>
      <c r="C17" s="13"/>
      <c r="D17" s="12"/>
      <c r="E17" s="21">
        <v>1</v>
      </c>
      <c r="F17" s="26"/>
      <c r="G17" s="21" t="str">
        <f>IF(Tabelle1[[#This Row],[Note]]="","",IF(Tabelle1[[#This Row],[Note]]=5,0,VLOOKUP(Tabelle1[[#This Row],[Modul]],'ECTS-Punkte'!$A$2:$B$81,2,FALSE)))</f>
        <v/>
      </c>
      <c r="I17" s="18">
        <f>IF(Tabelle1[[#This Row],[Note]]="",0,Tabelle1[[#This Row],[Gewicht]]*Tabelle1[[#This Row],[Note]]*Tabelle1[[#This Row],[ECTS]])</f>
        <v>0</v>
      </c>
      <c r="J17" s="18">
        <f>IF(Tabelle1[[#This Row],[Note]]="",0,Tabelle1[[#This Row],[Gewicht]]*Tabelle1[[#This Row],[ECTS]])</f>
        <v>0</v>
      </c>
    </row>
    <row r="18" spans="1:10" ht="20" customHeight="1" x14ac:dyDescent="0.2">
      <c r="A18" s="24" t="s">
        <v>28</v>
      </c>
      <c r="B18" s="14"/>
      <c r="C18" s="15"/>
      <c r="D18" s="16"/>
      <c r="E18" s="22">
        <v>1</v>
      </c>
      <c r="F18" s="27"/>
      <c r="G18" s="22" t="str">
        <f>IF(Tabelle1[[#This Row],[Note]]="","",IF(Tabelle1[[#This Row],[Note]]=5,0,VLOOKUP(Tabelle1[[#This Row],[Modul]],'ECTS-Punkte'!$A$2:$B$81,2,FALSE)))</f>
        <v/>
      </c>
      <c r="I18" s="18">
        <f>IF(Tabelle1[[#This Row],[Note]]="",0,Tabelle1[[#This Row],[Gewicht]]*Tabelle1[[#This Row],[Note]]*Tabelle1[[#This Row],[ECTS]])</f>
        <v>0</v>
      </c>
      <c r="J18" s="18">
        <f>IF(Tabelle1[[#This Row],[Note]]="",0,Tabelle1[[#This Row],[Gewicht]]*Tabelle1[[#This Row],[ECTS]])</f>
        <v>0</v>
      </c>
    </row>
    <row r="19" spans="1:10" ht="20" customHeight="1" x14ac:dyDescent="0.2">
      <c r="A19" s="23" t="s">
        <v>29</v>
      </c>
      <c r="B19" s="11"/>
      <c r="C19" s="13"/>
      <c r="D19" s="12"/>
      <c r="E19" s="21">
        <v>1</v>
      </c>
      <c r="F19" s="26"/>
      <c r="G19" s="21" t="str">
        <f>IF(Tabelle1[[#This Row],[Note]]="","",IF(Tabelle1[[#This Row],[Note]]=5,0,VLOOKUP(Tabelle1[[#This Row],[Modul]],'ECTS-Punkte'!$A$2:$B$81,2,FALSE)))</f>
        <v/>
      </c>
      <c r="I19" s="18">
        <f>IF(Tabelle1[[#This Row],[Note]]="",0,Tabelle1[[#This Row],[Gewicht]]*Tabelle1[[#This Row],[Note]]*Tabelle1[[#This Row],[ECTS]])</f>
        <v>0</v>
      </c>
      <c r="J19" s="18">
        <f>IF(Tabelle1[[#This Row],[Note]]="",0,Tabelle1[[#This Row],[Gewicht]]*Tabelle1[[#This Row],[ECTS]])</f>
        <v>0</v>
      </c>
    </row>
    <row r="20" spans="1:10" ht="20" customHeight="1" x14ac:dyDescent="0.2">
      <c r="A20" s="24" t="s">
        <v>15</v>
      </c>
      <c r="B20" s="14"/>
      <c r="C20" s="15"/>
      <c r="D20" s="16"/>
      <c r="E20" s="22">
        <v>1</v>
      </c>
      <c r="F20" s="27"/>
      <c r="G20" s="22" t="str">
        <f>IF(Tabelle1[[#This Row],[Note]]="","",IF(Tabelle1[[#This Row],[Note]]=5,0,VLOOKUP(Tabelle1[[#This Row],[Modul]],'ECTS-Punkte'!$A$2:$B$81,2,FALSE)))</f>
        <v/>
      </c>
      <c r="I20" s="18">
        <f>IF(Tabelle1[[#This Row],[Note]]="",0,Tabelle1[[#This Row],[Gewicht]]*Tabelle1[[#This Row],[Note]]*Tabelle1[[#This Row],[ECTS]])</f>
        <v>0</v>
      </c>
      <c r="J20" s="18">
        <f>IF(Tabelle1[[#This Row],[Note]]="",0,Tabelle1[[#This Row],[Gewicht]]*Tabelle1[[#This Row],[ECTS]])</f>
        <v>0</v>
      </c>
    </row>
    <row r="21" spans="1:10" ht="20" customHeight="1" x14ac:dyDescent="0.2">
      <c r="A21" s="23" t="s">
        <v>30</v>
      </c>
      <c r="B21" s="11"/>
      <c r="C21" s="13"/>
      <c r="D21" s="12"/>
      <c r="E21" s="21">
        <v>0.5</v>
      </c>
      <c r="F21" s="26"/>
      <c r="G21" s="21" t="str">
        <f>IF(Tabelle1[[#This Row],[Note]]="","",IF(Tabelle1[[#This Row],[Note]]=5,0,VLOOKUP(Tabelle1[[#This Row],[Modul]],'ECTS-Punkte'!$A$2:$B$81,2,FALSE)))</f>
        <v/>
      </c>
      <c r="I21" s="18">
        <f>IF(Tabelle1[[#This Row],[Note]]="",0,Tabelle1[[#This Row],[Gewicht]]*Tabelle1[[#This Row],[Note]]*Tabelle1[[#This Row],[ECTS]])</f>
        <v>0</v>
      </c>
      <c r="J21" s="18">
        <f>IF(Tabelle1[[#This Row],[Note]]="",0,Tabelle1[[#This Row],[Gewicht]]*Tabelle1[[#This Row],[ECTS]])</f>
        <v>0</v>
      </c>
    </row>
    <row r="22" spans="1:10" ht="20" customHeight="1" x14ac:dyDescent="0.2">
      <c r="A22" s="24" t="s">
        <v>32</v>
      </c>
      <c r="B22" s="14"/>
      <c r="C22" s="15"/>
      <c r="D22" s="16"/>
      <c r="E22" s="22">
        <v>1</v>
      </c>
      <c r="F22" s="27"/>
      <c r="G22" s="22" t="str">
        <f>IF(Tabelle1[[#This Row],[Note]]="","",IF(Tabelle1[[#This Row],[Note]]=5,0,VLOOKUP(Tabelle1[[#This Row],[Modul]],'ECTS-Punkte'!$A$2:$B$81,2,FALSE)))</f>
        <v/>
      </c>
      <c r="I22" s="18">
        <f>IF(Tabelle1[[#This Row],[Note]]="",0,Tabelle1[[#This Row],[Gewicht]]*Tabelle1[[#This Row],[Note]]*Tabelle1[[#This Row],[ECTS]])</f>
        <v>0</v>
      </c>
      <c r="J22" s="18">
        <f>IF(Tabelle1[[#This Row],[Note]]="",0,Tabelle1[[#This Row],[Gewicht]]*Tabelle1[[#This Row],[ECTS]])</f>
        <v>0</v>
      </c>
    </row>
    <row r="23" spans="1:10" ht="20" customHeight="1" x14ac:dyDescent="0.2">
      <c r="A23" s="23" t="s">
        <v>31</v>
      </c>
      <c r="B23" s="11"/>
      <c r="C23" s="13"/>
      <c r="D23" s="12"/>
      <c r="E23" s="21">
        <v>1</v>
      </c>
      <c r="F23" s="26"/>
      <c r="G23" s="21" t="str">
        <f>IF(Tabelle1[[#This Row],[Note]]="","",IF(Tabelle1[[#This Row],[Note]]=5,0,VLOOKUP(Tabelle1[[#This Row],[Modul]],'ECTS-Punkte'!$A$2:$B$81,2,FALSE)))</f>
        <v/>
      </c>
      <c r="I23" s="18">
        <f>IF(Tabelle1[[#This Row],[Note]]="",0,Tabelle1[[#This Row],[Gewicht]]*Tabelle1[[#This Row],[Note]]*Tabelle1[[#This Row],[ECTS]])</f>
        <v>0</v>
      </c>
      <c r="J23" s="18">
        <f>IF(Tabelle1[[#This Row],[Note]]="",0,Tabelle1[[#This Row],[Gewicht]]*Tabelle1[[#This Row],[ECTS]])</f>
        <v>0</v>
      </c>
    </row>
    <row r="24" spans="1:10" ht="20" customHeight="1" x14ac:dyDescent="0.2">
      <c r="A24" s="24" t="str">
        <f>_xlfn.XLOOKUP($A$2,Auswahllisten!$A$1:$J$1,Auswahllisten!$A2:$J2)</f>
        <v>Platzhalter NF 1</v>
      </c>
      <c r="B24" s="14"/>
      <c r="C24" s="15"/>
      <c r="D24" s="16"/>
      <c r="E24" s="22">
        <v>1</v>
      </c>
      <c r="F24" s="27"/>
      <c r="G24" s="22" t="str">
        <f>IF(Tabelle1[[#This Row],[Note]]="","",IF(Tabelle1[[#This Row],[Note]]=5,0,VLOOKUP(Tabelle1[[#This Row],[Modul]],'ECTS-Punkte'!$A$2:$B$81,2,FALSE)))</f>
        <v/>
      </c>
      <c r="I24" s="18">
        <f>IF(Tabelle1[[#This Row],[Note]]="",0,Tabelle1[[#This Row],[Gewicht]]*Tabelle1[[#This Row],[Note]]*Tabelle1[[#This Row],[ECTS]])</f>
        <v>0</v>
      </c>
      <c r="J24" s="18">
        <f>IF(Tabelle1[[#This Row],[Note]]="",0,Tabelle1[[#This Row],[Gewicht]]*Tabelle1[[#This Row],[ECTS]])</f>
        <v>0</v>
      </c>
    </row>
    <row r="25" spans="1:10" ht="20" customHeight="1" x14ac:dyDescent="0.2">
      <c r="A25" s="23" t="str">
        <f>_xlfn.XLOOKUP($A$2,Auswahllisten!$A$1:$J$1,Auswahllisten!$A3:$J3)</f>
        <v>Platzhalter NF 2</v>
      </c>
      <c r="B25" s="11"/>
      <c r="C25" s="13"/>
      <c r="D25" s="12"/>
      <c r="E25" s="21">
        <v>1</v>
      </c>
      <c r="F25" s="26"/>
      <c r="G25" s="21" t="str">
        <f>IF(Tabelle1[[#This Row],[Note]]="","",IF(Tabelle1[[#This Row],[Note]]=5,0,VLOOKUP(Tabelle1[[#This Row],[Modul]],'ECTS-Punkte'!$A$2:$B$81,2,FALSE)))</f>
        <v/>
      </c>
      <c r="I25" s="18">
        <f>IF(Tabelle1[[#This Row],[Note]]="",0,Tabelle1[[#This Row],[Gewicht]]*Tabelle1[[#This Row],[Note]]*Tabelle1[[#This Row],[ECTS]])</f>
        <v>0</v>
      </c>
      <c r="J25" s="18">
        <f>IF(Tabelle1[[#This Row],[Note]]="",0,Tabelle1[[#This Row],[Gewicht]]*Tabelle1[[#This Row],[ECTS]])</f>
        <v>0</v>
      </c>
    </row>
    <row r="26" spans="1:10" ht="20" customHeight="1" x14ac:dyDescent="0.2">
      <c r="A26" s="24" t="str">
        <f>_xlfn.XLOOKUP($A$2,Auswahllisten!$A$1:$J$1,Auswahllisten!$A4:$J4)</f>
        <v>Platzhalter NF 3</v>
      </c>
      <c r="B26" s="14"/>
      <c r="C26" s="15"/>
      <c r="D26" s="16"/>
      <c r="E26" s="22">
        <v>1</v>
      </c>
      <c r="F26" s="27"/>
      <c r="G26" s="22" t="str">
        <f>IF(Tabelle1[[#This Row],[Note]]="","",IF(Tabelle1[[#This Row],[Note]]=5,0,VLOOKUP(Tabelle1[[#This Row],[Modul]],'ECTS-Punkte'!$A$2:$B$81,2,FALSE)))</f>
        <v/>
      </c>
      <c r="I26" s="18">
        <f>IF(Tabelle1[[#This Row],[Note]]="",0,Tabelle1[[#This Row],[Gewicht]]*Tabelle1[[#This Row],[Note]]*Tabelle1[[#This Row],[ECTS]])</f>
        <v>0</v>
      </c>
      <c r="J26" s="18">
        <f>IF(Tabelle1[[#This Row],[Note]]="",0,Tabelle1[[#This Row],[Gewicht]]*Tabelle1[[#This Row],[ECTS]])</f>
        <v>0</v>
      </c>
    </row>
    <row r="27" spans="1:10" ht="20" customHeight="1" x14ac:dyDescent="0.2">
      <c r="A27" s="23" t="str">
        <f>_xlfn.XLOOKUP($A$2,Auswahllisten!$A$1:$J$1,Auswahllisten!$A5:$J5)</f>
        <v>Platzhalter NF 4</v>
      </c>
      <c r="B27" s="11"/>
      <c r="C27" s="13"/>
      <c r="D27" s="12"/>
      <c r="E27" s="21">
        <v>1</v>
      </c>
      <c r="F27" s="26"/>
      <c r="G27" s="21" t="str">
        <f>IF(Tabelle1[[#This Row],[Note]]="","",IF(Tabelle1[[#This Row],[Note]]=5,0,VLOOKUP(Tabelle1[[#This Row],[Modul]],'ECTS-Punkte'!$A$2:$B$81,2,FALSE)))</f>
        <v/>
      </c>
      <c r="I27" s="18">
        <f>IF(Tabelle1[[#This Row],[Note]]="",0,Tabelle1[[#This Row],[Gewicht]]*Tabelle1[[#This Row],[Note]]*Tabelle1[[#This Row],[ECTS]])</f>
        <v>0</v>
      </c>
      <c r="J27" s="18">
        <f>IF(Tabelle1[[#This Row],[Note]]="",0,Tabelle1[[#This Row],[Gewicht]]*Tabelle1[[#This Row],[ECTS]])</f>
        <v>0</v>
      </c>
    </row>
    <row r="28" spans="1:10" ht="20" customHeight="1" x14ac:dyDescent="0.2">
      <c r="A28" s="24" t="str">
        <f>_xlfn.XLOOKUP($A$2,Auswahllisten!$A$1:$J$1,Auswahllisten!$A6:$J6)</f>
        <v>Platzhalter NF 5</v>
      </c>
      <c r="B28" s="14"/>
      <c r="C28" s="15"/>
      <c r="D28" s="16"/>
      <c r="E28" s="22">
        <v>1</v>
      </c>
      <c r="F28" s="27"/>
      <c r="G28" s="22" t="str">
        <f>IF(Tabelle1[[#This Row],[Note]]="","",IF(Tabelle1[[#This Row],[Note]]=5,0,VLOOKUP(Tabelle1[[#This Row],[Modul]],'ECTS-Punkte'!$A$2:$B$81,2,FALSE)))</f>
        <v/>
      </c>
      <c r="I28" s="18">
        <f>IF(Tabelle1[[#This Row],[Note]]="",0,Tabelle1[[#This Row],[Gewicht]]*Tabelle1[[#This Row],[Note]]*Tabelle1[[#This Row],[ECTS]])</f>
        <v>0</v>
      </c>
      <c r="J28" s="18">
        <f>IF(Tabelle1[[#This Row],[Note]]="",0,Tabelle1[[#This Row],[Gewicht]]*Tabelle1[[#This Row],[ECTS]])</f>
        <v>0</v>
      </c>
    </row>
    <row r="29" spans="1:10" ht="20" customHeight="1" x14ac:dyDescent="0.2">
      <c r="A29" s="23" t="str">
        <f>_xlfn.XLOOKUP($A$2,Auswahllisten!$A$1:$J$1,Auswahllisten!$A7:$J7)</f>
        <v>Platzhalter NF 6</v>
      </c>
      <c r="B29" s="11"/>
      <c r="C29" s="13"/>
      <c r="D29" s="12"/>
      <c r="E29" s="21">
        <v>1</v>
      </c>
      <c r="F29" s="26"/>
      <c r="G29" s="21" t="str">
        <f>IF(Tabelle1[[#This Row],[Note]]="","",IF(Tabelle1[[#This Row],[Note]]=5,0,VLOOKUP(Tabelle1[[#This Row],[Modul]],'ECTS-Punkte'!$A$2:$B$81,2,FALSE)))</f>
        <v/>
      </c>
      <c r="I29" s="18">
        <f>IF(Tabelle1[[#This Row],[Note]]="",0,Tabelle1[[#This Row],[Gewicht]]*Tabelle1[[#This Row],[Note]]*Tabelle1[[#This Row],[ECTS]])</f>
        <v>0</v>
      </c>
      <c r="J29" s="18">
        <f>IF(Tabelle1[[#This Row],[Note]]="",0,Tabelle1[[#This Row],[Gewicht]]*Tabelle1[[#This Row],[ECTS]])</f>
        <v>0</v>
      </c>
    </row>
    <row r="30" spans="1:10" ht="20" customHeight="1" x14ac:dyDescent="0.2">
      <c r="A30" s="24" t="str">
        <f>_xlfn.XLOOKUP($A$2,Auswahllisten!$A$1:$J$1,Auswahllisten!$A8:$J8)</f>
        <v>Platzhalter NF 7</v>
      </c>
      <c r="B30" s="14"/>
      <c r="C30" s="15"/>
      <c r="D30" s="16"/>
      <c r="E30" s="22">
        <v>1</v>
      </c>
      <c r="F30" s="27"/>
      <c r="G30" s="22" t="str">
        <f>IF(Tabelle1[[#This Row],[Note]]="","",IF(Tabelle1[[#This Row],[Note]]=5,0,VLOOKUP(Tabelle1[[#This Row],[Modul]],'ECTS-Punkte'!$A$2:$B$81,2,FALSE)))</f>
        <v/>
      </c>
      <c r="I30" s="18">
        <f>IF(Tabelle1[[#This Row],[Note]]="",0,Tabelle1[[#This Row],[Gewicht]]*Tabelle1[[#This Row],[Note]]*Tabelle1[[#This Row],[ECTS]])</f>
        <v>0</v>
      </c>
      <c r="J30" s="18">
        <f>IF(Tabelle1[[#This Row],[Note]]="",0,Tabelle1[[#This Row],[Gewicht]]*Tabelle1[[#This Row],[ECTS]])</f>
        <v>0</v>
      </c>
    </row>
    <row r="31" spans="1:10" ht="20" customHeight="1" x14ac:dyDescent="0.2">
      <c r="A31" s="23" t="str">
        <f>_xlfn.XLOOKUP($A$2,Auswahllisten!$A$1:$J$1,Auswahllisten!$A9:$J9)</f>
        <v>Platzhalter NF 8</v>
      </c>
      <c r="B31" s="11"/>
      <c r="C31" s="13"/>
      <c r="D31" s="12"/>
      <c r="E31" s="21">
        <v>1</v>
      </c>
      <c r="F31" s="26"/>
      <c r="G31" s="21" t="str">
        <f>IF(Tabelle1[[#This Row],[Note]]="","",IF(Tabelle1[[#This Row],[Note]]=5,0,VLOOKUP(Tabelle1[[#This Row],[Modul]],'ECTS-Punkte'!$A$2:$B$81,2,FALSE)))</f>
        <v/>
      </c>
      <c r="I31" s="18">
        <f>IF(Tabelle1[[#This Row],[Note]]="",0,Tabelle1[[#This Row],[Gewicht]]*Tabelle1[[#This Row],[Note]]*Tabelle1[[#This Row],[ECTS]])</f>
        <v>0</v>
      </c>
      <c r="J31" s="18">
        <f>IF(Tabelle1[[#This Row],[Note]]="",0,Tabelle1[[#This Row],[Gewicht]]*Tabelle1[[#This Row],[ECTS]])</f>
        <v>0</v>
      </c>
    </row>
    <row r="32" spans="1:10" ht="20" customHeight="1" x14ac:dyDescent="0.2">
      <c r="A32" s="24" t="str">
        <f>_xlfn.XLOOKUP($A$2,Auswahllisten!$A$1:$J$1,Auswahllisten!$A10:$J10)</f>
        <v>Platzhalter NF 9</v>
      </c>
      <c r="B32" s="14"/>
      <c r="C32" s="15"/>
      <c r="D32" s="16"/>
      <c r="E32" s="22">
        <v>1</v>
      </c>
      <c r="F32" s="27"/>
      <c r="G32" s="22" t="str">
        <f>IF(Tabelle1[[#This Row],[Note]]="","",IF(Tabelle1[[#This Row],[Note]]=5,0,VLOOKUP(Tabelle1[[#This Row],[Modul]],'ECTS-Punkte'!$A$2:$B$81,2,FALSE)))</f>
        <v/>
      </c>
      <c r="I32" s="18">
        <f>IF(Tabelle1[[#This Row],[Note]]="",0,Tabelle1[[#This Row],[Gewicht]]*Tabelle1[[#This Row],[Note]]*Tabelle1[[#This Row],[ECTS]])</f>
        <v>0</v>
      </c>
      <c r="J32" s="18">
        <f>IF(Tabelle1[[#This Row],[Note]]="",0,Tabelle1[[#This Row],[Gewicht]]*Tabelle1[[#This Row],[ECTS]])</f>
        <v>0</v>
      </c>
    </row>
    <row r="33" spans="1:10" ht="20" customHeight="1" x14ac:dyDescent="0.2">
      <c r="A33" s="23" t="str">
        <f>_xlfn.XLOOKUP($A$2,Auswahllisten!$A$1:$J$1,Auswahllisten!$A11:$J11)</f>
        <v>Platzhalter NF 10</v>
      </c>
      <c r="B33" s="11"/>
      <c r="C33" s="13"/>
      <c r="D33" s="12"/>
      <c r="E33" s="21">
        <v>1</v>
      </c>
      <c r="F33" s="26"/>
      <c r="G33" s="21" t="str">
        <f>IF(Tabelle1[[#This Row],[Note]]="","",IF(Tabelle1[[#This Row],[Note]]=5,0,VLOOKUP(Tabelle1[[#This Row],[Modul]],'ECTS-Punkte'!$A$2:$B$81,2,FALSE)))</f>
        <v/>
      </c>
      <c r="I33" s="18">
        <f>IF(Tabelle1[[#This Row],[Note]]="",0,Tabelle1[[#This Row],[Gewicht]]*Tabelle1[[#This Row],[Note]]*Tabelle1[[#This Row],[ECTS]])</f>
        <v>0</v>
      </c>
      <c r="J33" s="18">
        <f>IF(Tabelle1[[#This Row],[Note]]="",0,Tabelle1[[#This Row],[Gewicht]]*Tabelle1[[#This Row],[ECTS]])</f>
        <v>0</v>
      </c>
    </row>
    <row r="34" spans="1:10" ht="20" customHeight="1" x14ac:dyDescent="0.2">
      <c r="A34" s="24" t="s">
        <v>16</v>
      </c>
      <c r="B34" s="14"/>
      <c r="C34" s="15"/>
      <c r="D34" s="16"/>
      <c r="E34" s="22">
        <v>1</v>
      </c>
      <c r="F34" s="27"/>
      <c r="G34" s="22" t="str">
        <f>IF(Tabelle1[[#This Row],[Note]]="","",IF(Tabelle1[[#This Row],[Note]]=5,0,VLOOKUP(Tabelle1[[#This Row],[Modul]],'ECTS-Punkte'!$A$2:$B$81,2,FALSE)))</f>
        <v/>
      </c>
      <c r="I34" s="18">
        <f>IF(Tabelle1[[#This Row],[Note]]="",0,Tabelle1[[#This Row],[Gewicht]]*Tabelle1[[#This Row],[Note]]*Tabelle1[[#This Row],[ECTS]])</f>
        <v>0</v>
      </c>
      <c r="J34" s="18">
        <f>IF(Tabelle1[[#This Row],[Note]]="",0,Tabelle1[[#This Row],[Gewicht]]*Tabelle1[[#This Row],[ECTS]])</f>
        <v>0</v>
      </c>
    </row>
    <row r="35" spans="1:10" s="2" customFormat="1" ht="20" customHeight="1" x14ac:dyDescent="0.2">
      <c r="A35" s="29" t="s">
        <v>12</v>
      </c>
      <c r="B35" s="30"/>
      <c r="C35" s="31"/>
      <c r="D35" s="32"/>
      <c r="E35" s="33"/>
      <c r="F35" s="34" t="e">
        <f>TRUNC(I35/J35,2)</f>
        <v>#DIV/0!</v>
      </c>
      <c r="G35" s="33">
        <f>SUM(G4:G34)</f>
        <v>0</v>
      </c>
      <c r="I35" s="19">
        <f>SUM(I4:I34)</f>
        <v>0</v>
      </c>
      <c r="J35" s="19">
        <f>SUM(J4:J34)</f>
        <v>0</v>
      </c>
    </row>
    <row r="37" spans="1:10" ht="20" customHeight="1" x14ac:dyDescent="0.2">
      <c r="A37" s="20" t="s">
        <v>20</v>
      </c>
    </row>
  </sheetData>
  <sheetProtection sheet="1" objects="1" selectLockedCells="1"/>
  <phoneticPr fontId="10" type="noConversion"/>
  <conditionalFormatting sqref="F4:F35">
    <cfRule type="cellIs" dxfId="1" priority="2" operator="equal">
      <formula>5</formula>
    </cfRule>
  </conditionalFormatting>
  <conditionalFormatting sqref="G4:G34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G35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DropDown="1" showInputMessage="1" showErrorMessage="1" errorTitle="Ungültige Note" error="Es wurde eine ungültige Note eingegeben. Bitte überprüfe deine Eingabe und korrigiere die Eintragung! Sollte eine Ausnahme vorliegen (bspw. zwei Teilleistungen in einem Modul) kannst du diese Fehlermeldung ignorieren." xr:uid="{C8072731-4826-E345-8980-5D0C895CE606}">
          <x14:formula1>
            <xm:f>'ECTS-Punkte'!$C$2:$C$12</xm:f>
          </x14:formula1>
          <xm:sqref>F4:F34</xm:sqref>
        </x14:dataValidation>
        <x14:dataValidation type="list" allowBlank="1" showInputMessage="1" showErrorMessage="1" xr:uid="{A4E6315A-194D-6149-92CE-0C18D26A3B72}">
          <x14:formula1>
            <xm:f>Auswahllisten!$A$1:$J$1</xm:f>
          </x14:formula1>
          <xm:sqref>A2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2842F-3B07-E844-8340-3DE77AAE762D}">
  <dimension ref="A1:J11"/>
  <sheetViews>
    <sheetView workbookViewId="0">
      <selection activeCell="A2" sqref="A2"/>
    </sheetView>
  </sheetViews>
  <sheetFormatPr baseColWidth="10" defaultRowHeight="16" x14ac:dyDescent="0.2"/>
  <cols>
    <col min="1" max="1" width="16" bestFit="1" customWidth="1"/>
    <col min="2" max="2" width="67" bestFit="1" customWidth="1"/>
    <col min="3" max="3" width="70.33203125" bestFit="1" customWidth="1"/>
    <col min="4" max="4" width="37.83203125" bestFit="1" customWidth="1"/>
    <col min="5" max="6" width="40.1640625" bestFit="1" customWidth="1"/>
    <col min="7" max="7" width="61.5" bestFit="1" customWidth="1"/>
    <col min="8" max="8" width="41.33203125" bestFit="1" customWidth="1"/>
    <col min="9" max="9" width="40" bestFit="1" customWidth="1"/>
    <col min="10" max="10" width="65.83203125" bestFit="1" customWidth="1"/>
  </cols>
  <sheetData>
    <row r="1" spans="1:10" x14ac:dyDescent="0.2">
      <c r="A1" s="17" t="s">
        <v>108</v>
      </c>
      <c r="B1" s="17" t="s">
        <v>33</v>
      </c>
      <c r="C1" s="17" t="s">
        <v>34</v>
      </c>
      <c r="D1" s="17" t="s">
        <v>35</v>
      </c>
      <c r="E1" s="17" t="s">
        <v>36</v>
      </c>
      <c r="F1" s="17" t="s">
        <v>37</v>
      </c>
      <c r="G1" s="17" t="s">
        <v>38</v>
      </c>
      <c r="H1" s="17" t="s">
        <v>39</v>
      </c>
      <c r="I1" s="17" t="s">
        <v>40</v>
      </c>
      <c r="J1" s="17" t="s">
        <v>41</v>
      </c>
    </row>
    <row r="2" spans="1:10" x14ac:dyDescent="0.2">
      <c r="A2" t="s">
        <v>97</v>
      </c>
      <c r="B2" t="s">
        <v>42</v>
      </c>
      <c r="C2" t="s">
        <v>43</v>
      </c>
      <c r="D2" t="s">
        <v>51</v>
      </c>
      <c r="E2" t="s">
        <v>58</v>
      </c>
      <c r="F2" t="s">
        <v>65</v>
      </c>
      <c r="G2" t="s">
        <v>18</v>
      </c>
      <c r="H2" t="s">
        <v>74</v>
      </c>
      <c r="I2" t="s">
        <v>85</v>
      </c>
      <c r="J2" t="s">
        <v>81</v>
      </c>
    </row>
    <row r="3" spans="1:10" x14ac:dyDescent="0.2">
      <c r="A3" t="s">
        <v>98</v>
      </c>
      <c r="B3" t="s">
        <v>44</v>
      </c>
      <c r="C3" t="s">
        <v>49</v>
      </c>
      <c r="D3" t="s">
        <v>52</v>
      </c>
      <c r="E3" t="s">
        <v>59</v>
      </c>
      <c r="F3" t="s">
        <v>59</v>
      </c>
      <c r="G3" t="s">
        <v>19</v>
      </c>
      <c r="H3" t="s">
        <v>76</v>
      </c>
      <c r="I3" t="s">
        <v>86</v>
      </c>
      <c r="J3" t="s">
        <v>82</v>
      </c>
    </row>
    <row r="4" spans="1:10" x14ac:dyDescent="0.2">
      <c r="A4" t="s">
        <v>99</v>
      </c>
      <c r="B4" t="s">
        <v>45</v>
      </c>
      <c r="C4" t="s">
        <v>50</v>
      </c>
      <c r="D4" t="s">
        <v>53</v>
      </c>
      <c r="E4" t="s">
        <v>60</v>
      </c>
      <c r="F4" t="s">
        <v>61</v>
      </c>
      <c r="G4" t="s">
        <v>70</v>
      </c>
      <c r="H4" t="s">
        <v>77</v>
      </c>
      <c r="I4" t="s">
        <v>87</v>
      </c>
      <c r="J4" t="s">
        <v>83</v>
      </c>
    </row>
    <row r="5" spans="1:10" x14ac:dyDescent="0.2">
      <c r="A5" t="s">
        <v>100</v>
      </c>
      <c r="B5" t="s">
        <v>46</v>
      </c>
      <c r="C5" t="s">
        <v>75</v>
      </c>
      <c r="D5" t="s">
        <v>54</v>
      </c>
      <c r="E5" t="s">
        <v>61</v>
      </c>
      <c r="F5" t="s">
        <v>66</v>
      </c>
      <c r="G5" t="s">
        <v>71</v>
      </c>
      <c r="H5" t="s">
        <v>78</v>
      </c>
      <c r="I5" t="s">
        <v>88</v>
      </c>
      <c r="J5" t="s">
        <v>84</v>
      </c>
    </row>
    <row r="6" spans="1:10" x14ac:dyDescent="0.2">
      <c r="A6" t="s">
        <v>101</v>
      </c>
      <c r="B6" t="s">
        <v>107</v>
      </c>
      <c r="C6" t="s">
        <v>97</v>
      </c>
      <c r="D6" t="s">
        <v>55</v>
      </c>
      <c r="E6" t="s">
        <v>62</v>
      </c>
      <c r="F6" t="s">
        <v>67</v>
      </c>
      <c r="G6" t="s">
        <v>72</v>
      </c>
      <c r="H6" t="s">
        <v>79</v>
      </c>
      <c r="I6" t="s">
        <v>89</v>
      </c>
      <c r="J6" t="s">
        <v>90</v>
      </c>
    </row>
    <row r="7" spans="1:10" x14ac:dyDescent="0.2">
      <c r="A7" t="s">
        <v>102</v>
      </c>
      <c r="B7" t="s">
        <v>47</v>
      </c>
      <c r="C7" t="s">
        <v>98</v>
      </c>
      <c r="D7" t="s">
        <v>56</v>
      </c>
      <c r="E7" t="s">
        <v>63</v>
      </c>
      <c r="F7" t="s">
        <v>68</v>
      </c>
      <c r="G7" t="s">
        <v>73</v>
      </c>
      <c r="H7" t="s">
        <v>80</v>
      </c>
      <c r="I7" t="s">
        <v>97</v>
      </c>
      <c r="J7" t="s">
        <v>91</v>
      </c>
    </row>
    <row r="8" spans="1:10" x14ac:dyDescent="0.2">
      <c r="A8" t="s">
        <v>103</v>
      </c>
      <c r="B8" t="s">
        <v>48</v>
      </c>
      <c r="C8" t="s">
        <v>99</v>
      </c>
      <c r="D8" t="s">
        <v>57</v>
      </c>
      <c r="E8" t="s">
        <v>64</v>
      </c>
      <c r="F8" t="s">
        <v>69</v>
      </c>
      <c r="G8" t="s">
        <v>97</v>
      </c>
      <c r="H8" t="s">
        <v>97</v>
      </c>
      <c r="I8" t="s">
        <v>98</v>
      </c>
      <c r="J8" t="s">
        <v>92</v>
      </c>
    </row>
    <row r="9" spans="1:10" x14ac:dyDescent="0.2">
      <c r="A9" t="s">
        <v>104</v>
      </c>
      <c r="B9" t="s">
        <v>97</v>
      </c>
      <c r="C9" t="s">
        <v>100</v>
      </c>
      <c r="D9" t="s">
        <v>97</v>
      </c>
      <c r="E9" t="s">
        <v>97</v>
      </c>
      <c r="F9" t="s">
        <v>97</v>
      </c>
      <c r="G9" t="s">
        <v>98</v>
      </c>
      <c r="H9" t="s">
        <v>98</v>
      </c>
      <c r="I9" t="s">
        <v>99</v>
      </c>
      <c r="J9" t="s">
        <v>93</v>
      </c>
    </row>
    <row r="10" spans="1:10" x14ac:dyDescent="0.2">
      <c r="A10" t="s">
        <v>105</v>
      </c>
      <c r="B10" t="s">
        <v>98</v>
      </c>
      <c r="C10" t="s">
        <v>101</v>
      </c>
      <c r="D10" t="s">
        <v>98</v>
      </c>
      <c r="E10" t="s">
        <v>98</v>
      </c>
      <c r="F10" t="s">
        <v>98</v>
      </c>
      <c r="G10" t="s">
        <v>99</v>
      </c>
      <c r="H10" t="s">
        <v>99</v>
      </c>
      <c r="I10" t="s">
        <v>100</v>
      </c>
      <c r="J10" t="s">
        <v>94</v>
      </c>
    </row>
    <row r="11" spans="1:10" x14ac:dyDescent="0.2">
      <c r="A11" t="s">
        <v>106</v>
      </c>
      <c r="B11" t="s">
        <v>99</v>
      </c>
      <c r="C11" t="s">
        <v>102</v>
      </c>
      <c r="D11" t="s">
        <v>99</v>
      </c>
      <c r="E11" t="s">
        <v>99</v>
      </c>
      <c r="F11" t="s">
        <v>99</v>
      </c>
      <c r="G11" t="s">
        <v>100</v>
      </c>
      <c r="H11" t="s">
        <v>100</v>
      </c>
      <c r="I11" t="s">
        <v>101</v>
      </c>
      <c r="J11" t="s">
        <v>95</v>
      </c>
    </row>
  </sheetData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D08F2-5D4E-406A-94A2-4C5C7CACE05B}">
  <dimension ref="A1:C81"/>
  <sheetViews>
    <sheetView workbookViewId="0">
      <selection activeCell="C13" sqref="C13"/>
    </sheetView>
  </sheetViews>
  <sheetFormatPr baseColWidth="10" defaultRowHeight="16" x14ac:dyDescent="0.2"/>
  <cols>
    <col min="1" max="1" width="68.33203125" bestFit="1" customWidth="1"/>
    <col min="2" max="2" width="11.5" bestFit="1" customWidth="1"/>
  </cols>
  <sheetData>
    <row r="1" spans="1:3" x14ac:dyDescent="0.2">
      <c r="A1" s="17" t="s">
        <v>0</v>
      </c>
      <c r="B1" s="17" t="s">
        <v>17</v>
      </c>
      <c r="C1" s="17" t="s">
        <v>109</v>
      </c>
    </row>
    <row r="2" spans="1:3" x14ac:dyDescent="0.2">
      <c r="A2" t="s">
        <v>21</v>
      </c>
      <c r="B2">
        <v>6</v>
      </c>
      <c r="C2">
        <v>1</v>
      </c>
    </row>
    <row r="3" spans="1:3" x14ac:dyDescent="0.2">
      <c r="A3" t="s">
        <v>22</v>
      </c>
      <c r="B3">
        <v>6</v>
      </c>
      <c r="C3">
        <v>1.3</v>
      </c>
    </row>
    <row r="4" spans="1:3" x14ac:dyDescent="0.2">
      <c r="A4" t="s">
        <v>13</v>
      </c>
      <c r="B4">
        <v>6</v>
      </c>
      <c r="C4">
        <v>1.7</v>
      </c>
    </row>
    <row r="5" spans="1:3" x14ac:dyDescent="0.2">
      <c r="A5" t="s">
        <v>23</v>
      </c>
      <c r="B5">
        <v>6</v>
      </c>
      <c r="C5">
        <v>2</v>
      </c>
    </row>
    <row r="6" spans="1:3" x14ac:dyDescent="0.2">
      <c r="A6" t="s">
        <v>8</v>
      </c>
      <c r="B6">
        <v>6</v>
      </c>
      <c r="C6">
        <v>2.2999999999999998</v>
      </c>
    </row>
    <row r="7" spans="1:3" x14ac:dyDescent="0.2">
      <c r="A7" t="s">
        <v>24</v>
      </c>
      <c r="B7">
        <v>6</v>
      </c>
      <c r="C7">
        <v>2.7</v>
      </c>
    </row>
    <row r="8" spans="1:3" x14ac:dyDescent="0.2">
      <c r="A8" t="s">
        <v>25</v>
      </c>
      <c r="B8">
        <v>6</v>
      </c>
      <c r="C8">
        <v>3</v>
      </c>
    </row>
    <row r="9" spans="1:3" x14ac:dyDescent="0.2">
      <c r="A9" t="s">
        <v>14</v>
      </c>
      <c r="B9">
        <v>6</v>
      </c>
      <c r="C9">
        <v>3.3</v>
      </c>
    </row>
    <row r="10" spans="1:3" x14ac:dyDescent="0.2">
      <c r="A10" t="s">
        <v>5</v>
      </c>
      <c r="B10">
        <v>6</v>
      </c>
      <c r="C10">
        <v>3.7</v>
      </c>
    </row>
    <row r="11" spans="1:3" x14ac:dyDescent="0.2">
      <c r="A11" t="s">
        <v>7</v>
      </c>
      <c r="B11">
        <v>6</v>
      </c>
      <c r="C11">
        <v>4</v>
      </c>
    </row>
    <row r="12" spans="1:3" x14ac:dyDescent="0.2">
      <c r="A12" t="s">
        <v>4</v>
      </c>
      <c r="B12">
        <v>6</v>
      </c>
      <c r="C12">
        <v>5</v>
      </c>
    </row>
    <row r="13" spans="1:3" x14ac:dyDescent="0.2">
      <c r="A13" t="s">
        <v>11</v>
      </c>
      <c r="B13">
        <v>6</v>
      </c>
    </row>
    <row r="14" spans="1:3" x14ac:dyDescent="0.2">
      <c r="A14" t="s">
        <v>26</v>
      </c>
      <c r="B14">
        <v>6</v>
      </c>
    </row>
    <row r="15" spans="1:3" x14ac:dyDescent="0.2">
      <c r="A15" t="s">
        <v>27</v>
      </c>
      <c r="B15">
        <v>6</v>
      </c>
    </row>
    <row r="16" spans="1:3" x14ac:dyDescent="0.2">
      <c r="A16" t="s">
        <v>28</v>
      </c>
      <c r="B16">
        <v>12</v>
      </c>
    </row>
    <row r="17" spans="1:2" x14ac:dyDescent="0.2">
      <c r="A17" t="s">
        <v>29</v>
      </c>
      <c r="B17">
        <v>6</v>
      </c>
    </row>
    <row r="18" spans="1:2" x14ac:dyDescent="0.2">
      <c r="A18" t="s">
        <v>15</v>
      </c>
      <c r="B18">
        <v>6</v>
      </c>
    </row>
    <row r="19" spans="1:2" x14ac:dyDescent="0.2">
      <c r="A19" t="s">
        <v>30</v>
      </c>
      <c r="B19">
        <v>6</v>
      </c>
    </row>
    <row r="20" spans="1:2" x14ac:dyDescent="0.2">
      <c r="A20" t="s">
        <v>32</v>
      </c>
      <c r="B20">
        <v>6</v>
      </c>
    </row>
    <row r="21" spans="1:2" x14ac:dyDescent="0.2">
      <c r="A21" t="s">
        <v>31</v>
      </c>
      <c r="B21">
        <v>6</v>
      </c>
    </row>
    <row r="22" spans="1:2" x14ac:dyDescent="0.2">
      <c r="A22" t="s">
        <v>42</v>
      </c>
      <c r="B22">
        <v>6</v>
      </c>
    </row>
    <row r="23" spans="1:2" x14ac:dyDescent="0.2">
      <c r="A23" t="s">
        <v>107</v>
      </c>
      <c r="B23">
        <v>6</v>
      </c>
    </row>
    <row r="24" spans="1:2" x14ac:dyDescent="0.2">
      <c r="A24" t="s">
        <v>44</v>
      </c>
      <c r="B24">
        <v>6</v>
      </c>
    </row>
    <row r="25" spans="1:2" x14ac:dyDescent="0.2">
      <c r="A25" t="s">
        <v>45</v>
      </c>
      <c r="B25">
        <v>6</v>
      </c>
    </row>
    <row r="26" spans="1:2" x14ac:dyDescent="0.2">
      <c r="A26" t="s">
        <v>46</v>
      </c>
      <c r="B26">
        <v>6</v>
      </c>
    </row>
    <row r="27" spans="1:2" x14ac:dyDescent="0.2">
      <c r="A27" t="s">
        <v>47</v>
      </c>
      <c r="B27">
        <v>3</v>
      </c>
    </row>
    <row r="28" spans="1:2" x14ac:dyDescent="0.2">
      <c r="A28" t="s">
        <v>48</v>
      </c>
      <c r="B28">
        <v>3</v>
      </c>
    </row>
    <row r="29" spans="1:2" x14ac:dyDescent="0.2">
      <c r="A29" t="s">
        <v>43</v>
      </c>
      <c r="B29">
        <v>6</v>
      </c>
    </row>
    <row r="30" spans="1:2" x14ac:dyDescent="0.2">
      <c r="A30" t="s">
        <v>49</v>
      </c>
      <c r="B30">
        <v>12</v>
      </c>
    </row>
    <row r="31" spans="1:2" x14ac:dyDescent="0.2">
      <c r="A31" t="s">
        <v>50</v>
      </c>
      <c r="B31">
        <v>12</v>
      </c>
    </row>
    <row r="32" spans="1:2" x14ac:dyDescent="0.2">
      <c r="A32" t="s">
        <v>75</v>
      </c>
      <c r="B32">
        <v>6</v>
      </c>
    </row>
    <row r="33" spans="1:2" x14ac:dyDescent="0.2">
      <c r="A33" t="s">
        <v>51</v>
      </c>
      <c r="B33">
        <v>6</v>
      </c>
    </row>
    <row r="34" spans="1:2" x14ac:dyDescent="0.2">
      <c r="A34" t="s">
        <v>52</v>
      </c>
      <c r="B34">
        <v>9</v>
      </c>
    </row>
    <row r="35" spans="1:2" x14ac:dyDescent="0.2">
      <c r="A35" t="s">
        <v>53</v>
      </c>
      <c r="B35">
        <v>3</v>
      </c>
    </row>
    <row r="36" spans="1:2" x14ac:dyDescent="0.2">
      <c r="A36" t="s">
        <v>54</v>
      </c>
      <c r="B36">
        <v>9</v>
      </c>
    </row>
    <row r="37" spans="1:2" x14ac:dyDescent="0.2">
      <c r="A37" t="s">
        <v>55</v>
      </c>
      <c r="B37">
        <v>3</v>
      </c>
    </row>
    <row r="38" spans="1:2" x14ac:dyDescent="0.2">
      <c r="A38" t="s">
        <v>56</v>
      </c>
      <c r="B38">
        <v>3</v>
      </c>
    </row>
    <row r="39" spans="1:2" x14ac:dyDescent="0.2">
      <c r="A39" t="s">
        <v>57</v>
      </c>
      <c r="B39">
        <v>3</v>
      </c>
    </row>
    <row r="40" spans="1:2" x14ac:dyDescent="0.2">
      <c r="A40" t="s">
        <v>58</v>
      </c>
      <c r="B40">
        <v>6</v>
      </c>
    </row>
    <row r="41" spans="1:2" x14ac:dyDescent="0.2">
      <c r="A41" t="s">
        <v>59</v>
      </c>
      <c r="B41">
        <v>3</v>
      </c>
    </row>
    <row r="42" spans="1:2" x14ac:dyDescent="0.2">
      <c r="A42" t="s">
        <v>60</v>
      </c>
      <c r="B42">
        <v>6</v>
      </c>
    </row>
    <row r="43" spans="1:2" x14ac:dyDescent="0.2">
      <c r="A43" t="s">
        <v>61</v>
      </c>
      <c r="B43">
        <v>3</v>
      </c>
    </row>
    <row r="44" spans="1:2" x14ac:dyDescent="0.2">
      <c r="A44" t="s">
        <v>62</v>
      </c>
      <c r="B44">
        <v>6</v>
      </c>
    </row>
    <row r="45" spans="1:2" x14ac:dyDescent="0.2">
      <c r="A45" t="s">
        <v>63</v>
      </c>
      <c r="B45">
        <v>6</v>
      </c>
    </row>
    <row r="46" spans="1:2" x14ac:dyDescent="0.2">
      <c r="A46" t="s">
        <v>64</v>
      </c>
      <c r="B46">
        <v>6</v>
      </c>
    </row>
    <row r="47" spans="1:2" x14ac:dyDescent="0.2">
      <c r="A47" t="s">
        <v>65</v>
      </c>
      <c r="B47">
        <v>6</v>
      </c>
    </row>
    <row r="48" spans="1:2" x14ac:dyDescent="0.2">
      <c r="A48" t="s">
        <v>59</v>
      </c>
      <c r="B48">
        <v>3</v>
      </c>
    </row>
    <row r="49" spans="1:2" x14ac:dyDescent="0.2">
      <c r="A49" t="s">
        <v>61</v>
      </c>
      <c r="B49">
        <v>6</v>
      </c>
    </row>
    <row r="50" spans="1:2" x14ac:dyDescent="0.2">
      <c r="A50" t="s">
        <v>66</v>
      </c>
      <c r="B50">
        <v>6</v>
      </c>
    </row>
    <row r="51" spans="1:2" x14ac:dyDescent="0.2">
      <c r="A51" t="s">
        <v>67</v>
      </c>
      <c r="B51">
        <v>6</v>
      </c>
    </row>
    <row r="52" spans="1:2" x14ac:dyDescent="0.2">
      <c r="A52" t="s">
        <v>68</v>
      </c>
      <c r="B52">
        <v>6</v>
      </c>
    </row>
    <row r="53" spans="1:2" x14ac:dyDescent="0.2">
      <c r="A53" t="s">
        <v>69</v>
      </c>
      <c r="B53">
        <v>6</v>
      </c>
    </row>
    <row r="54" spans="1:2" x14ac:dyDescent="0.2">
      <c r="A54" t="s">
        <v>18</v>
      </c>
      <c r="B54">
        <v>6</v>
      </c>
    </row>
    <row r="55" spans="1:2" x14ac:dyDescent="0.2">
      <c r="A55" t="s">
        <v>19</v>
      </c>
      <c r="B55">
        <v>6</v>
      </c>
    </row>
    <row r="56" spans="1:2" x14ac:dyDescent="0.2">
      <c r="A56" t="s">
        <v>70</v>
      </c>
      <c r="B56">
        <v>6</v>
      </c>
    </row>
    <row r="57" spans="1:2" x14ac:dyDescent="0.2">
      <c r="A57" t="s">
        <v>71</v>
      </c>
      <c r="B57">
        <v>6</v>
      </c>
    </row>
    <row r="58" spans="1:2" x14ac:dyDescent="0.2">
      <c r="A58" t="s">
        <v>72</v>
      </c>
      <c r="B58">
        <v>6</v>
      </c>
    </row>
    <row r="59" spans="1:2" x14ac:dyDescent="0.2">
      <c r="A59" t="s">
        <v>73</v>
      </c>
      <c r="B59">
        <v>6</v>
      </c>
    </row>
    <row r="60" spans="1:2" x14ac:dyDescent="0.2">
      <c r="A60" t="s">
        <v>74</v>
      </c>
      <c r="B60">
        <v>6</v>
      </c>
    </row>
    <row r="61" spans="1:2" x14ac:dyDescent="0.2">
      <c r="A61" t="s">
        <v>76</v>
      </c>
      <c r="B61">
        <v>6</v>
      </c>
    </row>
    <row r="62" spans="1:2" x14ac:dyDescent="0.2">
      <c r="A62" t="s">
        <v>77</v>
      </c>
      <c r="B62">
        <v>6</v>
      </c>
    </row>
    <row r="63" spans="1:2" x14ac:dyDescent="0.2">
      <c r="A63" t="s">
        <v>78</v>
      </c>
      <c r="B63">
        <v>6</v>
      </c>
    </row>
    <row r="64" spans="1:2" x14ac:dyDescent="0.2">
      <c r="A64" t="s">
        <v>79</v>
      </c>
      <c r="B64">
        <v>6</v>
      </c>
    </row>
    <row r="65" spans="1:2" x14ac:dyDescent="0.2">
      <c r="A65" t="s">
        <v>80</v>
      </c>
      <c r="B65">
        <v>6</v>
      </c>
    </row>
    <row r="66" spans="1:2" x14ac:dyDescent="0.2">
      <c r="A66" t="s">
        <v>85</v>
      </c>
      <c r="B66">
        <v>6</v>
      </c>
    </row>
    <row r="67" spans="1:2" x14ac:dyDescent="0.2">
      <c r="A67" t="s">
        <v>86</v>
      </c>
      <c r="B67">
        <v>9</v>
      </c>
    </row>
    <row r="68" spans="1:2" x14ac:dyDescent="0.2">
      <c r="A68" t="s">
        <v>87</v>
      </c>
      <c r="B68">
        <v>6</v>
      </c>
    </row>
    <row r="69" spans="1:2" x14ac:dyDescent="0.2">
      <c r="A69" t="s">
        <v>88</v>
      </c>
      <c r="B69">
        <v>6</v>
      </c>
    </row>
    <row r="70" spans="1:2" x14ac:dyDescent="0.2">
      <c r="A70" t="s">
        <v>89</v>
      </c>
      <c r="B70">
        <v>9</v>
      </c>
    </row>
    <row r="71" spans="1:2" x14ac:dyDescent="0.2">
      <c r="A71" t="s">
        <v>81</v>
      </c>
      <c r="B71">
        <v>6</v>
      </c>
    </row>
    <row r="72" spans="1:2" x14ac:dyDescent="0.2">
      <c r="A72" t="s">
        <v>82</v>
      </c>
      <c r="B72">
        <v>3</v>
      </c>
    </row>
    <row r="73" spans="1:2" x14ac:dyDescent="0.2">
      <c r="A73" t="s">
        <v>83</v>
      </c>
      <c r="B73">
        <v>3</v>
      </c>
    </row>
    <row r="74" spans="1:2" x14ac:dyDescent="0.2">
      <c r="A74" t="s">
        <v>84</v>
      </c>
      <c r="B74">
        <v>3</v>
      </c>
    </row>
    <row r="75" spans="1:2" x14ac:dyDescent="0.2">
      <c r="A75" t="s">
        <v>90</v>
      </c>
      <c r="B75">
        <v>3</v>
      </c>
    </row>
    <row r="76" spans="1:2" x14ac:dyDescent="0.2">
      <c r="A76" t="s">
        <v>91</v>
      </c>
      <c r="B76">
        <v>6</v>
      </c>
    </row>
    <row r="77" spans="1:2" x14ac:dyDescent="0.2">
      <c r="A77" t="s">
        <v>92</v>
      </c>
      <c r="B77">
        <v>3</v>
      </c>
    </row>
    <row r="78" spans="1:2" x14ac:dyDescent="0.2">
      <c r="A78" t="s">
        <v>93</v>
      </c>
      <c r="B78">
        <v>3</v>
      </c>
    </row>
    <row r="79" spans="1:2" x14ac:dyDescent="0.2">
      <c r="A79" t="s">
        <v>94</v>
      </c>
      <c r="B79">
        <v>3</v>
      </c>
    </row>
    <row r="80" spans="1:2" x14ac:dyDescent="0.2">
      <c r="A80" t="s">
        <v>95</v>
      </c>
      <c r="B80">
        <v>3</v>
      </c>
    </row>
    <row r="81" spans="1:2" x14ac:dyDescent="0.2">
      <c r="A81" t="s">
        <v>16</v>
      </c>
      <c r="B81">
        <v>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WiPäd II (PO 2024)</vt:lpstr>
      <vt:lpstr>Auswahllisten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2025-04-15T01:04:10Z</dcterms:modified>
  <cp:category/>
</cp:coreProperties>
</file>